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12"/>
  <c r="S15"/>
  <c r="S25"/>
  <c r="S12"/>
  <c r="S13"/>
  <c r="S14"/>
  <c r="S20"/>
  <c r="S16"/>
  <c r="S19"/>
  <c r="S22"/>
  <c r="S26"/>
  <c r="S21"/>
  <c r="S18"/>
  <c r="S17"/>
  <c r="S24"/>
  <c r="R15"/>
  <c r="R25"/>
  <c r="R12"/>
  <c r="R13"/>
  <c r="R14"/>
  <c r="R20"/>
  <c r="R16"/>
  <c r="R19"/>
  <c r="R22"/>
  <c r="R26"/>
  <c r="R21"/>
  <c r="R18"/>
  <c r="R17"/>
  <c r="R24"/>
  <c r="S23"/>
  <c r="R23"/>
  <c r="M15"/>
  <c r="O15" s="1"/>
  <c r="M25"/>
  <c r="O25" s="1"/>
  <c r="M12"/>
  <c r="O12" s="1"/>
  <c r="M13"/>
  <c r="O13" s="1"/>
  <c r="M14"/>
  <c r="O14" s="1"/>
  <c r="M20"/>
  <c r="O20" s="1"/>
  <c r="M16"/>
  <c r="O16" s="1"/>
  <c r="M19"/>
  <c r="O19" s="1"/>
  <c r="M22"/>
  <c r="O22" s="1"/>
  <c r="M26"/>
  <c r="O26" s="1"/>
  <c r="M21"/>
  <c r="O21" s="1"/>
  <c r="M18"/>
  <c r="O18" s="1"/>
  <c r="M17"/>
  <c r="O17" s="1"/>
  <c r="M24"/>
  <c r="O24" s="1"/>
  <c r="M23"/>
  <c r="O23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3"/>
</calcChain>
</file>

<file path=xl/sharedStrings.xml><?xml version="1.0" encoding="utf-8"?>
<sst xmlns="http://schemas.openxmlformats.org/spreadsheetml/2006/main" count="575" uniqueCount="118">
  <si>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</si>
  <si>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</si>
  <si>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</si>
  <si>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</si>
  <si>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</si>
  <si>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</si>
  <si>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</si>
  <si>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</si>
  <si>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</si>
  <si>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</si>
  <si>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</si>
  <si>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</si>
  <si>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</si>
  <si>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</si>
  <si>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</si>
  <si>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</si>
  <si>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</si>
  <si>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</si>
  <si>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</si>
  <si>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</si>
  <si>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</si>
  <si>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</si>
  <si>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</si>
  <si>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</si>
  <si>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</si>
  <si>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</si>
  <si>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</si>
  <si>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</si>
  <si>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</si>
  <si>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</si>
  <si>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</si>
  <si>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</si>
  <si>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</si>
  <si>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</si>
  <si>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</si>
  <si>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Амелин Иван Алексеевич</t>
  </si>
  <si>
    <t>Бахтина Виктория Андреевна</t>
  </si>
  <si>
    <t>Дмуховская Марина Юрьевна</t>
  </si>
  <si>
    <t>Ерзин Ростислав Алексеевич</t>
  </si>
  <si>
    <t>Камышникова Дарья Николаевна</t>
  </si>
  <si>
    <t>Корчуганова Анна Витальевна</t>
  </si>
  <si>
    <t>Кузнецова Александра Геннадьевна</t>
  </si>
  <si>
    <t>Мустафина Мария Олеговна</t>
  </si>
  <si>
    <t>Наумова Екатерина Сергеевна</t>
  </si>
  <si>
    <t>Помелова Анна Дмитриевна</t>
  </si>
  <si>
    <t>Сагайдак Олёна Владимировна</t>
  </si>
  <si>
    <t>Скачкова Таисия Сергеевна</t>
  </si>
  <si>
    <t>Сушкова Елена Александровна</t>
  </si>
  <si>
    <t>Цацуева Каролина Александровна</t>
  </si>
  <si>
    <t>Якушина Юлия Андреевна</t>
  </si>
  <si>
    <t>МА2</t>
  </si>
  <si>
    <t>Цацуева</t>
  </si>
  <si>
    <t>Каролина</t>
  </si>
  <si>
    <t>Александровна</t>
  </si>
  <si>
    <t>211220015</t>
  </si>
  <si>
    <t>Государство и особенности экономического развития Восточной Азии</t>
  </si>
  <si>
    <t>Зачет</t>
  </si>
  <si>
    <t>2013/2014 учебный год 1 модуль</t>
  </si>
  <si>
    <t>Скачкова</t>
  </si>
  <si>
    <t>Таисия</t>
  </si>
  <si>
    <t>Сергеевна</t>
  </si>
  <si>
    <t>211220011</t>
  </si>
  <si>
    <t>Помелова</t>
  </si>
  <si>
    <t>Анна</t>
  </si>
  <si>
    <t>Дмитриевна</t>
  </si>
  <si>
    <t>211220010</t>
  </si>
  <si>
    <t>Мустафина</t>
  </si>
  <si>
    <t>Мария</t>
  </si>
  <si>
    <t>Олеговна</t>
  </si>
  <si>
    <t>211220009</t>
  </si>
  <si>
    <t>Наумова</t>
  </si>
  <si>
    <t>Екатерина</t>
  </si>
  <si>
    <t>211220016</t>
  </si>
  <si>
    <t>Кузнецова</t>
  </si>
  <si>
    <t>Александра</t>
  </si>
  <si>
    <t>Геннадьевна</t>
  </si>
  <si>
    <t>211220008</t>
  </si>
  <si>
    <t>Амелин</t>
  </si>
  <si>
    <t>Иван</t>
  </si>
  <si>
    <t>Алексеевич</t>
  </si>
  <si>
    <t>211220119</t>
  </si>
  <si>
    <t>Сушкова</t>
  </si>
  <si>
    <t>Елена</t>
  </si>
  <si>
    <t>211220013</t>
  </si>
  <si>
    <t>Корчуганова</t>
  </si>
  <si>
    <t>Витальевна</t>
  </si>
  <si>
    <t>211220007</t>
  </si>
  <si>
    <t>Камышникова</t>
  </si>
  <si>
    <t>Дарья</t>
  </si>
  <si>
    <t>Николаевна</t>
  </si>
  <si>
    <t>211220006</t>
  </si>
  <si>
    <t>Ерзин</t>
  </si>
  <si>
    <t>Ростислав</t>
  </si>
  <si>
    <t>211220120</t>
  </si>
  <si>
    <t>Бахтина</t>
  </si>
  <si>
    <t>Виктория</t>
  </si>
  <si>
    <t>Андреевна</t>
  </si>
  <si>
    <t>211220001</t>
  </si>
  <si>
    <t>Якушина</t>
  </si>
  <si>
    <t>Юлия</t>
  </si>
  <si>
    <t>211220118</t>
  </si>
  <si>
    <t>Западное влияние на культурно-политическое пространство Восточной Азии</t>
  </si>
  <si>
    <t>Этнические и религиозные противоречия на Востоке</t>
  </si>
  <si>
    <t>Экзамен</t>
  </si>
  <si>
    <t>2013/2014 учебный год 2 модуль</t>
  </si>
  <si>
    <t>Восток и Запад: формы взаимодействия и конфликтов</t>
  </si>
  <si>
    <t>Международные отношения и процессы глобализации в Азии</t>
  </si>
  <si>
    <t>Бюдж</t>
  </si>
  <si>
    <t>Комм</t>
  </si>
  <si>
    <t>1 - 3</t>
  </si>
  <si>
    <t>5 - 6</t>
  </si>
  <si>
    <t>8 - 10</t>
  </si>
  <si>
    <t>Дата выгрузки: 21.02.2014</t>
  </si>
  <si>
    <t>Период: c 2013/2014 учебный год I семестр по 2013/2014 учебный год I семестр</t>
  </si>
  <si>
    <t>Факультет/отделение: Отделение востоковедения</t>
  </si>
  <si>
    <t>Направление  подготовки: ""</t>
  </si>
  <si>
    <t>Уровень образования, номер курса: Магистратура 2 курс</t>
  </si>
  <si>
    <t>По выбранному периоду у студента нет экзаменов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</si>
</sst>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W26"/>
  <sheetViews>
    <sheetView tabSelected="1" workbookViewId="0">
      <selection activeCell="B8" sqref="B8:B10"/>
    </sheetView>
  </sheetViews>
  <sheetFormatPr defaultRowHeight="12.75"/>
  <cols>
    <col min="1" max="1" width="9.140625" style="17"/>
    <col min="2" max="2" width="34.7109375" style="7" customWidth="1"/>
    <col min="3" max="3" width="13.85546875" style="7" hidden="1" customWidth="1"/>
    <col min="4" max="4" width="14" style="1" customWidth="1"/>
    <col min="5" max="5" width="6.42578125" style="7" customWidth="1"/>
    <col min="6" max="6" width="10.7109375" style="1" hidden="1" customWidth="1"/>
    <col min="7" max="11" width="10.7109375" style="28" customWidth="1"/>
    <col min="12" max="15" width="10.7109375" style="11" customWidth="1"/>
    <col min="16" max="17" width="10.7109375" style="1" hidden="1" customWidth="1"/>
    <col min="18" max="18" width="10.7109375" style="11" customWidth="1"/>
    <col min="19" max="19" width="10.7109375" style="1" customWidth="1"/>
    <col min="20" max="22" width="10.7109375" style="1" hidden="1" customWidth="1"/>
    <col min="23" max="64" width="10.7109375" style="1" customWidth="1"/>
    <col min="65" max="16384" width="9.140625" style="1"/>
  </cols>
  <sheetData>
    <row r="1" spans="1:22" s="6" customFormat="1" ht="22.5" customHeight="1">
      <c r="A1" s="21" t="s">
        <v>31</v>
      </c>
      <c r="B1" s="19"/>
      <c r="C1" s="19"/>
      <c r="D1" s="19"/>
      <c r="E1" s="18"/>
      <c r="G1" s="26"/>
      <c r="H1" s="26"/>
      <c r="I1" s="26"/>
      <c r="J1" s="26"/>
      <c r="K1" s="26"/>
      <c r="L1" s="9"/>
      <c r="M1" s="9"/>
      <c r="N1" s="9"/>
      <c r="O1" s="9"/>
      <c r="R1" s="9"/>
    </row>
    <row r="2" spans="1:22" s="5" customFormat="1" ht="15.75" customHeight="1">
      <c r="A2" s="20" t="s">
        <v>112</v>
      </c>
      <c r="B2" s="19"/>
      <c r="C2" s="19"/>
      <c r="D2" s="19"/>
      <c r="E2" s="6"/>
      <c r="F2" s="6"/>
      <c r="G2" s="26"/>
      <c r="H2" s="26"/>
      <c r="I2" s="26"/>
      <c r="J2" s="26"/>
      <c r="K2" s="26"/>
      <c r="L2" s="6"/>
      <c r="M2" s="6"/>
      <c r="N2" s="6"/>
      <c r="O2" s="10"/>
      <c r="R2" s="10"/>
    </row>
    <row r="3" spans="1:22" s="5" customFormat="1" ht="15.75" customHeight="1">
      <c r="A3" s="20" t="s">
        <v>113</v>
      </c>
      <c r="B3" s="19"/>
      <c r="C3" s="19"/>
      <c r="D3" s="19"/>
      <c r="E3" s="6"/>
      <c r="F3" s="6"/>
      <c r="G3" s="26"/>
      <c r="H3" s="26"/>
      <c r="I3" s="26"/>
      <c r="J3" s="26"/>
      <c r="K3" s="26"/>
      <c r="L3" s="6"/>
      <c r="M3" s="6"/>
      <c r="N3" s="6"/>
      <c r="O3" s="10"/>
      <c r="R3" s="10"/>
    </row>
    <row r="4" spans="1:22" s="5" customFormat="1" ht="15.75" customHeight="1">
      <c r="A4" s="20" t="s">
        <v>114</v>
      </c>
      <c r="B4" s="19"/>
      <c r="C4" s="19"/>
      <c r="D4" s="19"/>
      <c r="E4" s="6"/>
      <c r="F4" s="6"/>
      <c r="G4" s="26"/>
      <c r="H4" s="26"/>
      <c r="I4" s="26"/>
      <c r="J4" s="26"/>
      <c r="K4" s="26"/>
      <c r="L4" s="6"/>
      <c r="M4" s="6"/>
      <c r="N4" s="6"/>
      <c r="O4" s="10"/>
      <c r="R4" s="10"/>
    </row>
    <row r="5" spans="1:22" s="5" customFormat="1" ht="15.75" customHeight="1">
      <c r="A5" s="20" t="s">
        <v>115</v>
      </c>
      <c r="B5" s="6"/>
      <c r="C5" s="6"/>
      <c r="D5" s="6"/>
      <c r="E5" s="6"/>
      <c r="F5" s="6"/>
      <c r="G5" s="26"/>
      <c r="H5" s="26"/>
      <c r="I5" s="26"/>
      <c r="J5" s="26"/>
      <c r="K5" s="26"/>
      <c r="L5" s="6"/>
      <c r="M5" s="6"/>
      <c r="N5" s="6"/>
      <c r="O5" s="10"/>
      <c r="R5" s="10"/>
    </row>
    <row r="6" spans="1:22" s="5" customFormat="1" ht="15.75" customHeight="1">
      <c r="A6" s="20" t="s">
        <v>116</v>
      </c>
      <c r="B6" s="4"/>
      <c r="C6" s="4"/>
      <c r="D6" s="4"/>
      <c r="E6" s="4"/>
      <c r="G6" s="27"/>
      <c r="H6" s="27"/>
      <c r="I6" s="27"/>
      <c r="J6" s="27"/>
      <c r="K6" s="27"/>
      <c r="L6" s="10"/>
      <c r="M6" s="10"/>
      <c r="N6" s="10"/>
      <c r="O6" s="10"/>
      <c r="R6" s="10"/>
    </row>
    <row r="7" spans="1:22" s="5" customFormat="1" ht="15.75" customHeight="1">
      <c r="A7" s="17"/>
      <c r="E7" s="12"/>
      <c r="G7" s="27"/>
      <c r="H7" s="27"/>
      <c r="I7" s="27"/>
      <c r="J7" s="27"/>
      <c r="K7" s="27"/>
      <c r="L7" s="10"/>
      <c r="M7" s="10"/>
      <c r="N7" s="10"/>
      <c r="O7" s="10"/>
      <c r="R7" s="10"/>
    </row>
    <row r="8" spans="1:22" s="2" customFormat="1" ht="30.75" customHeight="1">
      <c r="A8" s="30" t="s">
        <v>2</v>
      </c>
      <c r="B8" s="30" t="s">
        <v>0</v>
      </c>
      <c r="C8" s="30" t="s">
        <v>8</v>
      </c>
      <c r="D8" s="30" t="s">
        <v>1</v>
      </c>
      <c r="E8" s="30" t="s">
        <v>7</v>
      </c>
      <c r="F8" s="23"/>
      <c r="G8" s="31" t="s">
        <v>57</v>
      </c>
      <c r="H8" s="32"/>
      <c r="I8" s="33" t="s">
        <v>104</v>
      </c>
      <c r="J8" s="33" t="s">
        <v>104</v>
      </c>
      <c r="K8" s="33" t="s">
        <v>104</v>
      </c>
      <c r="L8" s="45" t="s">
        <v>24</v>
      </c>
      <c r="M8" s="46" t="s">
        <v>26</v>
      </c>
      <c r="N8" s="46" t="s">
        <v>27</v>
      </c>
      <c r="O8" s="45" t="s">
        <v>28</v>
      </c>
      <c r="P8" s="47" t="s">
        <v>4</v>
      </c>
      <c r="Q8" s="47" t="s">
        <v>5</v>
      </c>
      <c r="R8" s="45" t="s">
        <v>23</v>
      </c>
      <c r="S8" s="47" t="s">
        <v>6</v>
      </c>
      <c r="T8" s="47" t="s">
        <v>29</v>
      </c>
      <c r="U8" s="47" t="s">
        <v>30</v>
      </c>
    </row>
    <row r="9" spans="1:22" s="2" customFormat="1" ht="27.75" customHeight="1">
      <c r="A9" s="30"/>
      <c r="B9" s="30"/>
      <c r="C9" s="30"/>
      <c r="D9" s="30"/>
      <c r="E9" s="30"/>
      <c r="F9" s="23"/>
      <c r="G9" s="31" t="s">
        <v>56</v>
      </c>
      <c r="H9" s="32"/>
      <c r="I9" s="33" t="s">
        <v>103</v>
      </c>
      <c r="J9" s="33" t="s">
        <v>56</v>
      </c>
      <c r="K9" s="33" t="s">
        <v>56</v>
      </c>
      <c r="L9" s="45"/>
      <c r="M9" s="46"/>
      <c r="N9" s="46"/>
      <c r="O9" s="45"/>
      <c r="P9" s="47"/>
      <c r="Q9" s="47"/>
      <c r="R9" s="45"/>
      <c r="S9" s="47"/>
      <c r="T9" s="47"/>
      <c r="U9" s="47"/>
    </row>
    <row r="10" spans="1:22" s="3" customFormat="1" ht="200.1" customHeight="1">
      <c r="A10" s="30"/>
      <c r="B10" s="30"/>
      <c r="C10" s="30"/>
      <c r="D10" s="30"/>
      <c r="E10" s="30"/>
      <c r="F10" s="22" t="s">
        <v>25</v>
      </c>
      <c r="G10" s="34" t="s">
        <v>55</v>
      </c>
      <c r="H10" s="34" t="s">
        <v>101</v>
      </c>
      <c r="I10" s="34" t="s">
        <v>102</v>
      </c>
      <c r="J10" s="34" t="s">
        <v>105</v>
      </c>
      <c r="K10" s="34" t="s">
        <v>106</v>
      </c>
      <c r="L10" s="45"/>
      <c r="M10" s="46"/>
      <c r="N10" s="46"/>
      <c r="O10" s="45"/>
      <c r="P10" s="47"/>
      <c r="Q10" s="47"/>
      <c r="R10" s="45"/>
      <c r="S10" s="47"/>
      <c r="T10" s="47"/>
      <c r="U10" s="47"/>
    </row>
    <row r="11" spans="1:22" s="8" customFormat="1" ht="18.75" customHeight="1">
      <c r="A11" s="24" t="s">
        <v>3</v>
      </c>
      <c r="B11" s="24"/>
      <c r="C11" s="24"/>
      <c r="D11" s="24"/>
      <c r="E11" s="24"/>
      <c r="F11" s="23"/>
      <c r="G11" s="35">
        <v>3</v>
      </c>
      <c r="H11" s="35">
        <v>3</v>
      </c>
      <c r="I11" s="35">
        <v>6</v>
      </c>
      <c r="J11" s="35">
        <v>3</v>
      </c>
      <c r="K11" s="35">
        <v>3</v>
      </c>
      <c r="L11" s="45"/>
      <c r="M11" s="46"/>
      <c r="N11" s="46"/>
      <c r="O11" s="45"/>
      <c r="P11" s="47"/>
      <c r="Q11" s="47"/>
      <c r="R11" s="45"/>
      <c r="S11" s="47"/>
      <c r="T11" s="47"/>
      <c r="U11" s="47"/>
    </row>
    <row r="12" spans="1:22">
      <c r="A12" s="36" t="s">
        <v>109</v>
      </c>
      <c r="B12" s="37" t="s">
        <v>38</v>
      </c>
      <c r="C12" s="37">
        <v>75231131</v>
      </c>
      <c r="D12" s="38" t="s">
        <v>50</v>
      </c>
      <c r="E12" s="37" t="s">
        <v>108</v>
      </c>
      <c r="F12" s="1">
        <f>MATCH(C12,Данные!$D:$D,0)</f>
        <v>13</v>
      </c>
      <c r="G12" s="43">
        <v>10</v>
      </c>
      <c r="H12" s="43">
        <v>10</v>
      </c>
      <c r="I12" s="43">
        <v>10</v>
      </c>
      <c r="J12" s="43">
        <v>10</v>
      </c>
      <c r="K12" s="43">
        <v>10</v>
      </c>
      <c r="L12" s="48">
        <v>180</v>
      </c>
      <c r="M12" s="48">
        <f>IF(N12 &gt; 0, MAX(N$12:N$26) / N12, 0)</f>
        <v>1</v>
      </c>
      <c r="N12" s="48">
        <v>18</v>
      </c>
      <c r="O12" s="48">
        <f>L12*M12</f>
        <v>180</v>
      </c>
      <c r="P12" s="38">
        <v>50</v>
      </c>
      <c r="Q12" s="38">
        <v>5</v>
      </c>
      <c r="R12" s="48">
        <f>IF(Q12 &gt; 0,P12/Q12,0)</f>
        <v>10</v>
      </c>
      <c r="S12" s="38">
        <f>MIN($G12:K12)</f>
        <v>10</v>
      </c>
      <c r="T12" s="38"/>
      <c r="U12" s="38">
        <v>5</v>
      </c>
      <c r="V12" s="1">
        <v>1</v>
      </c>
    </row>
    <row r="13" spans="1:22">
      <c r="A13" s="39"/>
      <c r="B13" s="37" t="s">
        <v>39</v>
      </c>
      <c r="C13" s="37">
        <v>74561761</v>
      </c>
      <c r="D13" s="38" t="s">
        <v>50</v>
      </c>
      <c r="E13" s="37" t="s">
        <v>107</v>
      </c>
      <c r="F13" s="1">
        <f>MATCH(C13,Данные!$D:$D,0)</f>
        <v>12</v>
      </c>
      <c r="G13" s="43">
        <v>10</v>
      </c>
      <c r="H13" s="43">
        <v>10</v>
      </c>
      <c r="I13" s="43">
        <v>10</v>
      </c>
      <c r="J13" s="43">
        <v>10</v>
      </c>
      <c r="K13" s="43">
        <v>10</v>
      </c>
      <c r="L13" s="48">
        <v>180</v>
      </c>
      <c r="M13" s="48">
        <f>IF(N13 &gt; 0, MAX(N$12:N$26) / N13, 0)</f>
        <v>1</v>
      </c>
      <c r="N13" s="48">
        <v>18</v>
      </c>
      <c r="O13" s="48">
        <f>L13*M13</f>
        <v>180</v>
      </c>
      <c r="P13" s="38">
        <v>50</v>
      </c>
      <c r="Q13" s="38">
        <v>5</v>
      </c>
      <c r="R13" s="48">
        <f>IF(Q13 &gt; 0,P13/Q13,0)</f>
        <v>10</v>
      </c>
      <c r="S13" s="38">
        <f>MIN($G13:K13)</f>
        <v>10</v>
      </c>
      <c r="T13" s="38"/>
      <c r="U13" s="38">
        <v>5</v>
      </c>
      <c r="V13" s="1">
        <v>2</v>
      </c>
    </row>
    <row r="14" spans="1:22">
      <c r="A14" s="39"/>
      <c r="B14" s="37" t="s">
        <v>40</v>
      </c>
      <c r="C14" s="37">
        <v>74561708</v>
      </c>
      <c r="D14" s="38" t="s">
        <v>50</v>
      </c>
      <c r="E14" s="37" t="s">
        <v>107</v>
      </c>
      <c r="F14" s="1">
        <f>MATCH(C14,Данные!$D:$D,0)</f>
        <v>11</v>
      </c>
      <c r="G14" s="43">
        <v>10</v>
      </c>
      <c r="H14" s="43">
        <v>10</v>
      </c>
      <c r="I14" s="43">
        <v>10</v>
      </c>
      <c r="J14" s="43">
        <v>10</v>
      </c>
      <c r="K14" s="43">
        <v>10</v>
      </c>
      <c r="L14" s="48">
        <v>180</v>
      </c>
      <c r="M14" s="48">
        <f>IF(N14 &gt; 0, MAX(N$12:N$26) / N14, 0)</f>
        <v>1</v>
      </c>
      <c r="N14" s="48">
        <v>18</v>
      </c>
      <c r="O14" s="48">
        <f>L14*M14</f>
        <v>180</v>
      </c>
      <c r="P14" s="38">
        <v>50</v>
      </c>
      <c r="Q14" s="38">
        <v>5</v>
      </c>
      <c r="R14" s="48">
        <f>IF(Q14 &gt; 0,P14/Q14,0)</f>
        <v>10</v>
      </c>
      <c r="S14" s="38">
        <f>MIN($G14:K14)</f>
        <v>10</v>
      </c>
      <c r="T14" s="38"/>
      <c r="U14" s="38">
        <v>5</v>
      </c>
      <c r="V14" s="1">
        <v>3</v>
      </c>
    </row>
    <row r="15" spans="1:22">
      <c r="A15" s="40">
        <v>4</v>
      </c>
      <c r="B15" s="37" t="s">
        <v>36</v>
      </c>
      <c r="C15" s="37">
        <v>74561717</v>
      </c>
      <c r="D15" s="38" t="s">
        <v>50</v>
      </c>
      <c r="E15" s="37" t="s">
        <v>107</v>
      </c>
      <c r="F15" s="1">
        <f>MATCH(C15,Данные!$D:$D,0)</f>
        <v>14</v>
      </c>
      <c r="G15" s="43">
        <v>9</v>
      </c>
      <c r="H15" s="43">
        <v>10</v>
      </c>
      <c r="I15" s="43">
        <v>10</v>
      </c>
      <c r="J15" s="43">
        <v>10</v>
      </c>
      <c r="K15" s="43">
        <v>10</v>
      </c>
      <c r="L15" s="48">
        <v>177</v>
      </c>
      <c r="M15" s="48">
        <f>IF(N15 &gt; 0, MAX(N$12:N$26) / N15, 0)</f>
        <v>1</v>
      </c>
      <c r="N15" s="48">
        <v>18</v>
      </c>
      <c r="O15" s="48">
        <f>L15*M15</f>
        <v>177</v>
      </c>
      <c r="P15" s="38">
        <v>49</v>
      </c>
      <c r="Q15" s="38">
        <v>5</v>
      </c>
      <c r="R15" s="48">
        <f>IF(Q15 &gt; 0,P15/Q15,0)</f>
        <v>9.8000000000000007</v>
      </c>
      <c r="S15" s="38">
        <f>MIN($G15:K15)</f>
        <v>9</v>
      </c>
      <c r="T15" s="38"/>
      <c r="U15" s="38">
        <v>5</v>
      </c>
      <c r="V15" s="1">
        <v>4</v>
      </c>
    </row>
    <row r="16" spans="1:22">
      <c r="A16" s="36" t="s">
        <v>110</v>
      </c>
      <c r="B16" s="37" t="s">
        <v>42</v>
      </c>
      <c r="C16" s="37">
        <v>74561738</v>
      </c>
      <c r="D16" s="38" t="s">
        <v>50</v>
      </c>
      <c r="E16" s="37" t="s">
        <v>107</v>
      </c>
      <c r="F16" s="1">
        <f>MATCH(C16,Данные!$D:$D,0)</f>
        <v>6</v>
      </c>
      <c r="G16" s="43">
        <v>10</v>
      </c>
      <c r="H16" s="43">
        <v>10</v>
      </c>
      <c r="I16" s="43">
        <v>9</v>
      </c>
      <c r="J16" s="43"/>
      <c r="K16" s="43">
        <v>10</v>
      </c>
      <c r="L16" s="48">
        <v>144</v>
      </c>
      <c r="M16" s="48">
        <f>IF(N16 &gt; 0, MAX(N$12:N$26) / N16, 0)</f>
        <v>1.2</v>
      </c>
      <c r="N16" s="48">
        <v>15</v>
      </c>
      <c r="O16" s="48">
        <f>L16*M16</f>
        <v>172.79999999999998</v>
      </c>
      <c r="P16" s="38">
        <v>39</v>
      </c>
      <c r="Q16" s="38">
        <v>4</v>
      </c>
      <c r="R16" s="48">
        <f>IF(Q16 &gt; 0,P16/Q16,0)</f>
        <v>9.75</v>
      </c>
      <c r="S16" s="38">
        <f>MIN($G16:K16)</f>
        <v>9</v>
      </c>
      <c r="T16" s="38"/>
      <c r="U16" s="38">
        <v>4</v>
      </c>
      <c r="V16" s="1">
        <v>5</v>
      </c>
    </row>
    <row r="17" spans="1:22">
      <c r="A17" s="39"/>
      <c r="B17" s="37" t="s">
        <v>48</v>
      </c>
      <c r="C17" s="37">
        <v>74561786</v>
      </c>
      <c r="D17" s="38" t="s">
        <v>50</v>
      </c>
      <c r="E17" s="37" t="s">
        <v>107</v>
      </c>
      <c r="F17" s="1">
        <f>MATCH(C17,Данные!$D:$D,0)</f>
        <v>3</v>
      </c>
      <c r="G17" s="43">
        <v>10</v>
      </c>
      <c r="H17" s="43">
        <v>10</v>
      </c>
      <c r="I17" s="43">
        <v>9</v>
      </c>
      <c r="J17" s="43"/>
      <c r="K17" s="43">
        <v>10</v>
      </c>
      <c r="L17" s="48">
        <v>144</v>
      </c>
      <c r="M17" s="48">
        <f>IF(N17 &gt; 0, MAX(N$12:N$26) / N17, 0)</f>
        <v>1.2</v>
      </c>
      <c r="N17" s="48">
        <v>15</v>
      </c>
      <c r="O17" s="48">
        <f>L17*M17</f>
        <v>172.79999999999998</v>
      </c>
      <c r="P17" s="38">
        <v>39</v>
      </c>
      <c r="Q17" s="38">
        <v>4</v>
      </c>
      <c r="R17" s="48">
        <f>IF(Q17 &gt; 0,P17/Q17,0)</f>
        <v>9.75</v>
      </c>
      <c r="S17" s="38">
        <f>MIN($G17:K17)</f>
        <v>9</v>
      </c>
      <c r="T17" s="38"/>
      <c r="U17" s="38">
        <v>4</v>
      </c>
      <c r="V17" s="1">
        <v>6</v>
      </c>
    </row>
    <row r="18" spans="1:22">
      <c r="A18" s="40">
        <v>7</v>
      </c>
      <c r="B18" s="37" t="s">
        <v>47</v>
      </c>
      <c r="C18" s="37">
        <v>74561724</v>
      </c>
      <c r="D18" s="38" t="s">
        <v>50</v>
      </c>
      <c r="E18" s="37" t="s">
        <v>107</v>
      </c>
      <c r="F18" s="1">
        <f>MATCH(C18,Данные!$D:$D,0)</f>
        <v>10</v>
      </c>
      <c r="G18" s="43">
        <v>8</v>
      </c>
      <c r="H18" s="43">
        <v>9</v>
      </c>
      <c r="I18" s="43">
        <v>10</v>
      </c>
      <c r="J18" s="43">
        <v>10</v>
      </c>
      <c r="K18" s="43">
        <v>10</v>
      </c>
      <c r="L18" s="48">
        <v>171</v>
      </c>
      <c r="M18" s="48">
        <f>IF(N18 &gt; 0, MAX(N$12:N$26) / N18, 0)</f>
        <v>1</v>
      </c>
      <c r="N18" s="48">
        <v>18</v>
      </c>
      <c r="O18" s="48">
        <f>L18*M18</f>
        <v>171</v>
      </c>
      <c r="P18" s="38">
        <v>47</v>
      </c>
      <c r="Q18" s="38">
        <v>5</v>
      </c>
      <c r="R18" s="48">
        <f>IF(Q18 &gt; 0,P18/Q18,0)</f>
        <v>9.4</v>
      </c>
      <c r="S18" s="38">
        <f>MIN($G18:K18)</f>
        <v>8</v>
      </c>
      <c r="T18" s="38"/>
      <c r="U18" s="38">
        <v>5</v>
      </c>
      <c r="V18" s="1">
        <v>7</v>
      </c>
    </row>
    <row r="19" spans="1:22">
      <c r="A19" s="36" t="s">
        <v>111</v>
      </c>
      <c r="B19" s="37" t="s">
        <v>43</v>
      </c>
      <c r="C19" s="37">
        <v>74013805</v>
      </c>
      <c r="D19" s="38" t="s">
        <v>50</v>
      </c>
      <c r="E19" s="37" t="s">
        <v>107</v>
      </c>
      <c r="F19" s="1">
        <f>MATCH(C19,Данные!$D:$D,0)</f>
        <v>7</v>
      </c>
      <c r="G19" s="43">
        <v>10</v>
      </c>
      <c r="H19" s="43">
        <v>10</v>
      </c>
      <c r="I19" s="43">
        <v>8</v>
      </c>
      <c r="J19" s="43"/>
      <c r="K19" s="43">
        <v>10</v>
      </c>
      <c r="L19" s="48">
        <v>138</v>
      </c>
      <c r="M19" s="48">
        <f>IF(N19 &gt; 0, MAX(N$12:N$26) / N19, 0)</f>
        <v>1.2</v>
      </c>
      <c r="N19" s="48">
        <v>15</v>
      </c>
      <c r="O19" s="48">
        <f>L19*M19</f>
        <v>165.6</v>
      </c>
      <c r="P19" s="38">
        <v>38</v>
      </c>
      <c r="Q19" s="38">
        <v>4</v>
      </c>
      <c r="R19" s="48">
        <f>IF(Q19 &gt; 0,P19/Q19,0)</f>
        <v>9.5</v>
      </c>
      <c r="S19" s="38">
        <f>MIN($G19:K19)</f>
        <v>8</v>
      </c>
      <c r="T19" s="38"/>
      <c r="U19" s="38">
        <v>4</v>
      </c>
      <c r="V19" s="1">
        <v>8</v>
      </c>
    </row>
    <row r="20" spans="1:22">
      <c r="A20" s="39"/>
      <c r="B20" s="37" t="s">
        <v>41</v>
      </c>
      <c r="C20" s="37">
        <v>74561772</v>
      </c>
      <c r="D20" s="38" t="s">
        <v>50</v>
      </c>
      <c r="E20" s="37" t="s">
        <v>107</v>
      </c>
      <c r="F20" s="1">
        <f>MATCH(C20,Данные!$D:$D,0)</f>
        <v>8</v>
      </c>
      <c r="G20" s="43">
        <v>9</v>
      </c>
      <c r="H20" s="43">
        <v>10</v>
      </c>
      <c r="I20" s="43">
        <v>9</v>
      </c>
      <c r="J20" s="43"/>
      <c r="K20" s="43">
        <v>9</v>
      </c>
      <c r="L20" s="48">
        <v>138</v>
      </c>
      <c r="M20" s="48">
        <f>IF(N20 &gt; 0, MAX(N$12:N$26) / N20, 0)</f>
        <v>1.2</v>
      </c>
      <c r="N20" s="48">
        <v>15</v>
      </c>
      <c r="O20" s="48">
        <f>L20*M20</f>
        <v>165.6</v>
      </c>
      <c r="P20" s="38">
        <v>37</v>
      </c>
      <c r="Q20" s="38">
        <v>4</v>
      </c>
      <c r="R20" s="48">
        <f>IF(Q20 &gt; 0,P20/Q20,0)</f>
        <v>9.25</v>
      </c>
      <c r="S20" s="38">
        <f>MIN($G20:K20)</f>
        <v>9</v>
      </c>
      <c r="T20" s="38"/>
      <c r="U20" s="38">
        <v>4</v>
      </c>
      <c r="V20" s="1">
        <v>9</v>
      </c>
    </row>
    <row r="21" spans="1:22">
      <c r="A21" s="39"/>
      <c r="B21" s="37" t="s">
        <v>46</v>
      </c>
      <c r="C21" s="37">
        <v>74561686</v>
      </c>
      <c r="D21" s="38" t="s">
        <v>50</v>
      </c>
      <c r="E21" s="37" t="s">
        <v>107</v>
      </c>
      <c r="F21" s="1">
        <f>MATCH(C21,Данные!$D:$D,0)</f>
        <v>4</v>
      </c>
      <c r="G21" s="43">
        <v>9</v>
      </c>
      <c r="H21" s="43">
        <v>10</v>
      </c>
      <c r="I21" s="43">
        <v>9</v>
      </c>
      <c r="J21" s="43"/>
      <c r="K21" s="43">
        <v>9</v>
      </c>
      <c r="L21" s="48">
        <v>138</v>
      </c>
      <c r="M21" s="48">
        <f>IF(N21 &gt; 0, MAX(N$12:N$26) / N21, 0)</f>
        <v>1.2</v>
      </c>
      <c r="N21" s="48">
        <v>15</v>
      </c>
      <c r="O21" s="48">
        <f>L21*M21</f>
        <v>165.6</v>
      </c>
      <c r="P21" s="38">
        <v>37</v>
      </c>
      <c r="Q21" s="38">
        <v>4</v>
      </c>
      <c r="R21" s="48">
        <f>IF(Q21 &gt; 0,P21/Q21,0)</f>
        <v>9.25</v>
      </c>
      <c r="S21" s="38">
        <f>MIN($G21:K21)</f>
        <v>9</v>
      </c>
      <c r="T21" s="38"/>
      <c r="U21" s="38">
        <v>4</v>
      </c>
      <c r="V21" s="1">
        <v>10</v>
      </c>
    </row>
    <row r="22" spans="1:22">
      <c r="A22" s="40">
        <v>11</v>
      </c>
      <c r="B22" s="37" t="s">
        <v>44</v>
      </c>
      <c r="C22" s="37">
        <v>74561752</v>
      </c>
      <c r="D22" s="38" t="s">
        <v>50</v>
      </c>
      <c r="E22" s="37" t="s">
        <v>107</v>
      </c>
      <c r="F22" s="1">
        <f>MATCH(C22,Данные!$D:$D,0)</f>
        <v>5</v>
      </c>
      <c r="G22" s="43">
        <v>7</v>
      </c>
      <c r="H22" s="43">
        <v>10</v>
      </c>
      <c r="I22" s="43">
        <v>8</v>
      </c>
      <c r="J22" s="43"/>
      <c r="K22" s="43">
        <v>7</v>
      </c>
      <c r="L22" s="48">
        <v>120</v>
      </c>
      <c r="M22" s="48">
        <f>IF(N22 &gt; 0, MAX(N$12:N$26) / N22, 0)</f>
        <v>1.2</v>
      </c>
      <c r="N22" s="48">
        <v>15</v>
      </c>
      <c r="O22" s="48">
        <f>L22*M22</f>
        <v>144</v>
      </c>
      <c r="P22" s="38">
        <v>32</v>
      </c>
      <c r="Q22" s="38">
        <v>4</v>
      </c>
      <c r="R22" s="48">
        <f>IF(Q22 &gt; 0,P22/Q22,0)</f>
        <v>8</v>
      </c>
      <c r="S22" s="38">
        <f>MIN($G22:K22)</f>
        <v>7</v>
      </c>
      <c r="T22" s="38"/>
      <c r="U22" s="38">
        <v>4</v>
      </c>
      <c r="V22" s="1">
        <v>11</v>
      </c>
    </row>
    <row r="23" spans="1:22">
      <c r="A23" s="40">
        <v>12</v>
      </c>
      <c r="B23" s="37" t="s">
        <v>35</v>
      </c>
      <c r="C23" s="37">
        <v>75230596</v>
      </c>
      <c r="D23" s="38" t="s">
        <v>50</v>
      </c>
      <c r="E23" s="37" t="s">
        <v>108</v>
      </c>
      <c r="F23" s="1">
        <f>MATCH(C23,Данные!$D:$D,0)</f>
        <v>9</v>
      </c>
      <c r="G23" s="43">
        <v>6</v>
      </c>
      <c r="H23" s="43">
        <v>7</v>
      </c>
      <c r="I23" s="43">
        <v>9</v>
      </c>
      <c r="J23" s="43">
        <v>9</v>
      </c>
      <c r="K23" s="43">
        <v>6</v>
      </c>
      <c r="L23" s="48">
        <v>138</v>
      </c>
      <c r="M23" s="48">
        <f>IF(N23 &gt; 0, MAX(N$12:N$26) / N23, 0)</f>
        <v>1</v>
      </c>
      <c r="N23" s="48">
        <v>18</v>
      </c>
      <c r="O23" s="48">
        <f>L23*M23</f>
        <v>138</v>
      </c>
      <c r="P23" s="38">
        <v>37</v>
      </c>
      <c r="Q23" s="38">
        <v>5</v>
      </c>
      <c r="R23" s="48">
        <f>IF(Q23 &gt; 0,P23/Q23,0)</f>
        <v>7.4</v>
      </c>
      <c r="S23" s="38">
        <f>MIN($G23:K23)</f>
        <v>6</v>
      </c>
      <c r="T23" s="38"/>
      <c r="U23" s="38">
        <v>5</v>
      </c>
      <c r="V23" s="1">
        <v>12</v>
      </c>
    </row>
    <row r="24" spans="1:22">
      <c r="A24" s="40">
        <v>13</v>
      </c>
      <c r="B24" s="37" t="s">
        <v>49</v>
      </c>
      <c r="C24" s="37">
        <v>75231356</v>
      </c>
      <c r="D24" s="38" t="s">
        <v>50</v>
      </c>
      <c r="E24" s="37" t="s">
        <v>108</v>
      </c>
      <c r="F24" s="1">
        <f>MATCH(C24,Данные!$D:$D,0)</f>
        <v>15</v>
      </c>
      <c r="G24" s="43">
        <v>6</v>
      </c>
      <c r="H24" s="43">
        <v>5</v>
      </c>
      <c r="I24" s="43">
        <v>8</v>
      </c>
      <c r="J24" s="43">
        <v>8</v>
      </c>
      <c r="K24" s="43">
        <v>4</v>
      </c>
      <c r="L24" s="48">
        <v>117</v>
      </c>
      <c r="M24" s="48">
        <f>IF(N24 &gt; 0, MAX(N$12:N$26) / N24, 0)</f>
        <v>1</v>
      </c>
      <c r="N24" s="48">
        <v>18</v>
      </c>
      <c r="O24" s="48">
        <f>L24*M24</f>
        <v>117</v>
      </c>
      <c r="P24" s="38">
        <v>31</v>
      </c>
      <c r="Q24" s="38">
        <v>5</v>
      </c>
      <c r="R24" s="48">
        <f>IF(Q24 &gt; 0,P24/Q24,0)</f>
        <v>6.2</v>
      </c>
      <c r="S24" s="38">
        <f>MIN($G24:K24)</f>
        <v>4</v>
      </c>
      <c r="T24" s="38"/>
      <c r="U24" s="38">
        <v>5</v>
      </c>
      <c r="V24" s="1">
        <v>13</v>
      </c>
    </row>
    <row r="25" spans="1:22">
      <c r="A25" s="41">
        <v>14</v>
      </c>
      <c r="B25" s="42" t="s">
        <v>37</v>
      </c>
      <c r="C25" s="42">
        <v>74561695</v>
      </c>
      <c r="D25" s="42" t="s">
        <v>117</v>
      </c>
      <c r="E25" s="42"/>
      <c r="F25" s="29" t="e">
        <f>MATCH(C25,Данные!$D:$D,0)</f>
        <v>#N/A</v>
      </c>
      <c r="G25" s="44"/>
      <c r="H25" s="44"/>
      <c r="I25" s="44"/>
      <c r="J25" s="44"/>
      <c r="K25" s="44"/>
      <c r="L25" s="49"/>
      <c r="M25" s="49">
        <f>IF(N25 &gt; 0, MAX(N$12:N$26) / N25, 0)</f>
        <v>0</v>
      </c>
      <c r="N25" s="49"/>
      <c r="O25" s="49">
        <f>L25*M25</f>
        <v>0</v>
      </c>
      <c r="P25" s="44"/>
      <c r="Q25" s="44"/>
      <c r="R25" s="49">
        <f>IF(Q25 &gt; 0,P25/Q25,0)</f>
        <v>0</v>
      </c>
      <c r="S25" s="44">
        <f>MIN($G25:K25)</f>
        <v>0</v>
      </c>
      <c r="T25" s="44"/>
      <c r="U25" s="44"/>
      <c r="V25" s="1">
        <v>14</v>
      </c>
    </row>
    <row r="26" spans="1:22">
      <c r="A26" s="41">
        <v>15</v>
      </c>
      <c r="B26" s="42" t="s">
        <v>45</v>
      </c>
      <c r="C26" s="42">
        <v>74126974</v>
      </c>
      <c r="D26" s="42" t="s">
        <v>117</v>
      </c>
      <c r="E26" s="42"/>
      <c r="F26" s="29" t="e">
        <f>MATCH(C26,Данные!$D:$D,0)</f>
        <v>#N/A</v>
      </c>
      <c r="G26" s="44"/>
      <c r="H26" s="44"/>
      <c r="I26" s="44"/>
      <c r="J26" s="44"/>
      <c r="K26" s="44"/>
      <c r="L26" s="49"/>
      <c r="M26" s="49">
        <f>IF(N26 &gt; 0, MAX(N$12:N$26) / N26, 0)</f>
        <v>0</v>
      </c>
      <c r="N26" s="49"/>
      <c r="O26" s="49">
        <f>L26*M26</f>
        <v>0</v>
      </c>
      <c r="P26" s="44"/>
      <c r="Q26" s="44"/>
      <c r="R26" s="49">
        <f>IF(Q26 &gt; 0,P26/Q26,0)</f>
        <v>0</v>
      </c>
      <c r="S26" s="44">
        <f>MIN($G26:K26)</f>
        <v>0</v>
      </c>
      <c r="T26" s="44"/>
      <c r="U26" s="44"/>
      <c r="V26" s="1">
        <v>15</v>
      </c>
    </row>
  </sheetData>
  <sheetCalcPr fullCalcOnLoad="1"/>
  <sortState ref="B12:W26">
    <sortCondition descending="1" ref="O6"/>
    <sortCondition descending="1" ref="R6"/>
  </sortState>
  <mergeCells count="21">
    <mergeCell ref="A12:A14"/>
    <mergeCell ref="A16:A17"/>
    <mergeCell ref="A19:A21"/>
    <mergeCell ref="C8:C10"/>
    <mergeCell ref="B8:B10"/>
    <mergeCell ref="S8:S11"/>
    <mergeCell ref="E8:E10"/>
    <mergeCell ref="D8:D10"/>
    <mergeCell ref="R8:R11"/>
    <mergeCell ref="G8:H8"/>
    <mergeCell ref="G9:H9"/>
    <mergeCell ref="U8:U11"/>
    <mergeCell ref="Q8:Q11"/>
    <mergeCell ref="M8:M11"/>
    <mergeCell ref="A11:E11"/>
    <mergeCell ref="L8:L11"/>
    <mergeCell ref="O8:O11"/>
    <mergeCell ref="P8:P11"/>
    <mergeCell ref="T8:T11"/>
    <mergeCell ref="A8:A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61"/>
  <sheetViews>
    <sheetView topLeftCell="F1" workbookViewId="0">
      <selection activeCell="F40" sqref="F40"/>
    </sheetView>
  </sheetViews>
  <sheetFormatPr defaultRowHeight="12.75"/>
  <cols>
    <col min="1" max="1" width="8.5703125" style="16" customWidth="1"/>
    <col min="2" max="2" width="5.5703125" style="16" customWidth="1"/>
    <col min="3" max="3" width="6.7109375" style="16" customWidth="1"/>
    <col min="4" max="4" width="9" style="16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6" customWidth="1"/>
    <col min="9" max="9" width="44.5703125" style="7" customWidth="1"/>
    <col min="10" max="10" width="5.5703125" style="16" customWidth="1"/>
    <col min="11" max="11" width="9.5703125" style="16" customWidth="1"/>
    <col min="12" max="12" width="11.140625" style="16" customWidth="1"/>
    <col min="13" max="14" width="4.28515625" style="16" customWidth="1"/>
    <col min="15" max="15" width="5.7109375" style="16" customWidth="1"/>
    <col min="16" max="16" width="7" style="16" customWidth="1"/>
    <col min="17" max="20" width="5.42578125" style="16" customWidth="1"/>
  </cols>
  <sheetData>
    <row r="1" spans="1:21" ht="92.25" customHeight="1">
      <c r="A1" s="15" t="s">
        <v>8</v>
      </c>
      <c r="B1" s="15" t="s">
        <v>9</v>
      </c>
      <c r="C1" s="15" t="s">
        <v>1</v>
      </c>
      <c r="D1" s="15" t="s">
        <v>0</v>
      </c>
      <c r="E1" s="13" t="s">
        <v>10</v>
      </c>
      <c r="F1" s="13" t="s">
        <v>11</v>
      </c>
      <c r="G1" s="13" t="s">
        <v>12</v>
      </c>
      <c r="H1" s="15" t="s">
        <v>13</v>
      </c>
      <c r="I1" s="13" t="s">
        <v>14</v>
      </c>
      <c r="J1" s="15" t="s">
        <v>15</v>
      </c>
      <c r="K1" s="15" t="s">
        <v>16</v>
      </c>
      <c r="L1" s="15" t="s">
        <v>17</v>
      </c>
      <c r="M1" s="15" t="s">
        <v>18</v>
      </c>
      <c r="N1" s="15" t="s">
        <v>19</v>
      </c>
      <c r="O1" s="15" t="s">
        <v>20</v>
      </c>
      <c r="P1" s="15" t="s">
        <v>21</v>
      </c>
      <c r="Q1" s="15" t="s">
        <v>22</v>
      </c>
      <c r="R1" s="15" t="s">
        <v>34</v>
      </c>
      <c r="S1" s="15" t="s">
        <v>32</v>
      </c>
      <c r="T1" s="15" t="s">
        <v>33</v>
      </c>
      <c r="U1" s="15" t="s">
        <v>25</v>
      </c>
    </row>
    <row r="2" spans="1:21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  <c r="U2" s="14">
        <v>21</v>
      </c>
    </row>
    <row r="3" spans="1:21">
      <c r="A3" s="16">
        <v>232015601</v>
      </c>
      <c r="B3" s="16">
        <v>10</v>
      </c>
      <c r="C3" s="16" t="s">
        <v>50</v>
      </c>
      <c r="D3" s="16">
        <v>74561786</v>
      </c>
      <c r="E3" s="7" t="s">
        <v>51</v>
      </c>
      <c r="F3" s="7" t="s">
        <v>52</v>
      </c>
      <c r="G3" s="7" t="s">
        <v>53</v>
      </c>
      <c r="H3" s="25" t="s">
        <v>54</v>
      </c>
      <c r="I3" s="7" t="s">
        <v>55</v>
      </c>
      <c r="J3" s="16">
        <v>3</v>
      </c>
      <c r="K3" s="16" t="s">
        <v>56</v>
      </c>
      <c r="L3" s="16" t="s">
        <v>57</v>
      </c>
      <c r="N3" s="16">
        <v>30</v>
      </c>
      <c r="O3" s="16">
        <v>3</v>
      </c>
      <c r="P3" s="16">
        <v>1</v>
      </c>
      <c r="Q3" s="16">
        <v>1</v>
      </c>
      <c r="R3" s="16">
        <v>121506946</v>
      </c>
      <c r="S3" s="16">
        <v>2098</v>
      </c>
      <c r="U3">
        <f>MATCH(D3,Отчет!$C:$C,0)</f>
        <v>17</v>
      </c>
    </row>
    <row r="4" spans="1:21">
      <c r="A4" s="16">
        <v>232015577</v>
      </c>
      <c r="B4" s="16">
        <v>9</v>
      </c>
      <c r="C4" s="16" t="s">
        <v>50</v>
      </c>
      <c r="D4" s="16">
        <v>74561686</v>
      </c>
      <c r="E4" s="7" t="s">
        <v>58</v>
      </c>
      <c r="F4" s="7" t="s">
        <v>59</v>
      </c>
      <c r="G4" s="7" t="s">
        <v>60</v>
      </c>
      <c r="H4" s="25" t="s">
        <v>61</v>
      </c>
      <c r="I4" s="7" t="s">
        <v>55</v>
      </c>
      <c r="J4" s="16">
        <v>3</v>
      </c>
      <c r="K4" s="16" t="s">
        <v>56</v>
      </c>
      <c r="L4" s="16" t="s">
        <v>57</v>
      </c>
      <c r="N4" s="16">
        <v>27</v>
      </c>
      <c r="O4" s="16">
        <v>3</v>
      </c>
      <c r="P4" s="16">
        <v>1</v>
      </c>
      <c r="Q4" s="16">
        <v>1</v>
      </c>
      <c r="R4" s="16">
        <v>121506946</v>
      </c>
      <c r="S4" s="16">
        <v>2098</v>
      </c>
      <c r="U4">
        <f>MATCH(D4,Отчет!$C:$C,0)</f>
        <v>21</v>
      </c>
    </row>
    <row r="5" spans="1:21">
      <c r="A5" s="16">
        <v>232015553</v>
      </c>
      <c r="B5" s="16">
        <v>7</v>
      </c>
      <c r="C5" s="16" t="s">
        <v>50</v>
      </c>
      <c r="D5" s="16">
        <v>74561752</v>
      </c>
      <c r="E5" s="7" t="s">
        <v>62</v>
      </c>
      <c r="F5" s="7" t="s">
        <v>63</v>
      </c>
      <c r="G5" s="7" t="s">
        <v>64</v>
      </c>
      <c r="H5" s="25" t="s">
        <v>65</v>
      </c>
      <c r="I5" s="7" t="s">
        <v>55</v>
      </c>
      <c r="J5" s="16">
        <v>3</v>
      </c>
      <c r="K5" s="16" t="s">
        <v>56</v>
      </c>
      <c r="L5" s="16" t="s">
        <v>57</v>
      </c>
      <c r="N5" s="16">
        <v>21</v>
      </c>
      <c r="O5" s="16">
        <v>3</v>
      </c>
      <c r="P5" s="16">
        <v>1</v>
      </c>
      <c r="Q5" s="16">
        <v>1</v>
      </c>
      <c r="R5" s="16">
        <v>121506946</v>
      </c>
      <c r="S5" s="16">
        <v>2098</v>
      </c>
      <c r="U5">
        <f>MATCH(D5,Отчет!$C:$C,0)</f>
        <v>22</v>
      </c>
    </row>
    <row r="6" spans="1:21">
      <c r="A6" s="16">
        <v>232015529</v>
      </c>
      <c r="B6" s="16">
        <v>10</v>
      </c>
      <c r="C6" s="16" t="s">
        <v>50</v>
      </c>
      <c r="D6" s="16">
        <v>74561738</v>
      </c>
      <c r="E6" s="7" t="s">
        <v>66</v>
      </c>
      <c r="F6" s="7" t="s">
        <v>67</v>
      </c>
      <c r="G6" s="7" t="s">
        <v>68</v>
      </c>
      <c r="H6" s="25" t="s">
        <v>69</v>
      </c>
      <c r="I6" s="7" t="s">
        <v>55</v>
      </c>
      <c r="J6" s="16">
        <v>3</v>
      </c>
      <c r="K6" s="16" t="s">
        <v>56</v>
      </c>
      <c r="L6" s="16" t="s">
        <v>57</v>
      </c>
      <c r="N6" s="16">
        <v>30</v>
      </c>
      <c r="O6" s="16">
        <v>3</v>
      </c>
      <c r="P6" s="16">
        <v>1</v>
      </c>
      <c r="Q6" s="16">
        <v>1</v>
      </c>
      <c r="R6" s="16">
        <v>121506946</v>
      </c>
      <c r="S6" s="16">
        <v>2098</v>
      </c>
      <c r="U6">
        <f>MATCH(D6,Отчет!$C:$C,0)</f>
        <v>16</v>
      </c>
    </row>
    <row r="7" spans="1:21">
      <c r="A7" s="16">
        <v>232015505</v>
      </c>
      <c r="B7" s="16">
        <v>10</v>
      </c>
      <c r="C7" s="16" t="s">
        <v>50</v>
      </c>
      <c r="D7" s="16">
        <v>74013805</v>
      </c>
      <c r="E7" s="7" t="s">
        <v>70</v>
      </c>
      <c r="F7" s="7" t="s">
        <v>71</v>
      </c>
      <c r="G7" s="7" t="s">
        <v>60</v>
      </c>
      <c r="H7" s="25" t="s">
        <v>72</v>
      </c>
      <c r="I7" s="7" t="s">
        <v>55</v>
      </c>
      <c r="J7" s="16">
        <v>3</v>
      </c>
      <c r="K7" s="16" t="s">
        <v>56</v>
      </c>
      <c r="L7" s="16" t="s">
        <v>57</v>
      </c>
      <c r="N7" s="16">
        <v>30</v>
      </c>
      <c r="O7" s="16">
        <v>3</v>
      </c>
      <c r="P7" s="16">
        <v>1</v>
      </c>
      <c r="Q7" s="16">
        <v>1</v>
      </c>
      <c r="R7" s="16">
        <v>121506946</v>
      </c>
      <c r="S7" s="16">
        <v>2098</v>
      </c>
      <c r="U7">
        <f>MATCH(D7,Отчет!$C:$C,0)</f>
        <v>19</v>
      </c>
    </row>
    <row r="8" spans="1:21">
      <c r="A8" s="16">
        <v>232015273</v>
      </c>
      <c r="B8" s="16">
        <v>9</v>
      </c>
      <c r="C8" s="16" t="s">
        <v>50</v>
      </c>
      <c r="D8" s="16">
        <v>74561772</v>
      </c>
      <c r="E8" s="7" t="s">
        <v>73</v>
      </c>
      <c r="F8" s="7" t="s">
        <v>74</v>
      </c>
      <c r="G8" s="7" t="s">
        <v>75</v>
      </c>
      <c r="H8" s="25" t="s">
        <v>76</v>
      </c>
      <c r="I8" s="7" t="s">
        <v>55</v>
      </c>
      <c r="J8" s="16">
        <v>3</v>
      </c>
      <c r="K8" s="16" t="s">
        <v>56</v>
      </c>
      <c r="L8" s="16" t="s">
        <v>57</v>
      </c>
      <c r="N8" s="16">
        <v>27</v>
      </c>
      <c r="O8" s="16">
        <v>3</v>
      </c>
      <c r="P8" s="16">
        <v>1</v>
      </c>
      <c r="Q8" s="16">
        <v>1</v>
      </c>
      <c r="R8" s="16">
        <v>121506946</v>
      </c>
      <c r="S8" s="16">
        <v>2098</v>
      </c>
      <c r="U8">
        <f>MATCH(D8,Отчет!$C:$C,0)</f>
        <v>20</v>
      </c>
    </row>
    <row r="9" spans="1:21">
      <c r="A9" s="16">
        <v>140289592</v>
      </c>
      <c r="B9" s="16">
        <v>6</v>
      </c>
      <c r="C9" s="16" t="s">
        <v>50</v>
      </c>
      <c r="D9" s="16">
        <v>75230596</v>
      </c>
      <c r="E9" s="7" t="s">
        <v>77</v>
      </c>
      <c r="F9" s="7" t="s">
        <v>78</v>
      </c>
      <c r="G9" s="7" t="s">
        <v>79</v>
      </c>
      <c r="H9" s="25" t="s">
        <v>80</v>
      </c>
      <c r="I9" s="7" t="s">
        <v>55</v>
      </c>
      <c r="J9" s="16">
        <v>3</v>
      </c>
      <c r="K9" s="16" t="s">
        <v>56</v>
      </c>
      <c r="L9" s="16" t="s">
        <v>57</v>
      </c>
      <c r="N9" s="16">
        <v>18</v>
      </c>
      <c r="O9" s="16">
        <v>3</v>
      </c>
      <c r="P9" s="16">
        <v>1</v>
      </c>
      <c r="Q9" s="16">
        <v>0</v>
      </c>
      <c r="R9" s="16">
        <v>121506946</v>
      </c>
      <c r="S9" s="16">
        <v>2098</v>
      </c>
      <c r="U9">
        <f>MATCH(D9,Отчет!$C:$C,0)</f>
        <v>23</v>
      </c>
    </row>
    <row r="10" spans="1:21">
      <c r="A10" s="16">
        <v>140289742</v>
      </c>
      <c r="B10" s="16">
        <v>8</v>
      </c>
      <c r="C10" s="16" t="s">
        <v>50</v>
      </c>
      <c r="D10" s="16">
        <v>74561724</v>
      </c>
      <c r="E10" s="7" t="s">
        <v>81</v>
      </c>
      <c r="F10" s="7" t="s">
        <v>82</v>
      </c>
      <c r="G10" s="7" t="s">
        <v>53</v>
      </c>
      <c r="H10" s="25" t="s">
        <v>83</v>
      </c>
      <c r="I10" s="7" t="s">
        <v>55</v>
      </c>
      <c r="J10" s="16">
        <v>3</v>
      </c>
      <c r="K10" s="16" t="s">
        <v>56</v>
      </c>
      <c r="L10" s="16" t="s">
        <v>57</v>
      </c>
      <c r="N10" s="16">
        <v>24</v>
      </c>
      <c r="O10" s="16">
        <v>3</v>
      </c>
      <c r="P10" s="16">
        <v>1</v>
      </c>
      <c r="Q10" s="16">
        <v>1</v>
      </c>
      <c r="R10" s="16">
        <v>121506946</v>
      </c>
      <c r="S10" s="16">
        <v>2098</v>
      </c>
      <c r="U10">
        <f>MATCH(D10,Отчет!$C:$C,0)</f>
        <v>18</v>
      </c>
    </row>
    <row r="11" spans="1:21">
      <c r="A11" s="16">
        <v>140289718</v>
      </c>
      <c r="B11" s="16">
        <v>10</v>
      </c>
      <c r="C11" s="16" t="s">
        <v>50</v>
      </c>
      <c r="D11" s="16">
        <v>74561708</v>
      </c>
      <c r="E11" s="7" t="s">
        <v>84</v>
      </c>
      <c r="F11" s="7" t="s">
        <v>63</v>
      </c>
      <c r="G11" s="7" t="s">
        <v>85</v>
      </c>
      <c r="H11" s="25" t="s">
        <v>86</v>
      </c>
      <c r="I11" s="7" t="s">
        <v>55</v>
      </c>
      <c r="J11" s="16">
        <v>3</v>
      </c>
      <c r="K11" s="16" t="s">
        <v>56</v>
      </c>
      <c r="L11" s="16" t="s">
        <v>57</v>
      </c>
      <c r="N11" s="16">
        <v>30</v>
      </c>
      <c r="O11" s="16">
        <v>3</v>
      </c>
      <c r="P11" s="16">
        <v>1</v>
      </c>
      <c r="Q11" s="16">
        <v>1</v>
      </c>
      <c r="R11" s="16">
        <v>121506946</v>
      </c>
      <c r="S11" s="16">
        <v>2098</v>
      </c>
      <c r="U11">
        <f>MATCH(D11,Отчет!$C:$C,0)</f>
        <v>14</v>
      </c>
    </row>
    <row r="12" spans="1:21">
      <c r="A12" s="16">
        <v>140289692</v>
      </c>
      <c r="B12" s="16">
        <v>10</v>
      </c>
      <c r="C12" s="16" t="s">
        <v>50</v>
      </c>
      <c r="D12" s="16">
        <v>74561761</v>
      </c>
      <c r="E12" s="7" t="s">
        <v>87</v>
      </c>
      <c r="F12" s="7" t="s">
        <v>88</v>
      </c>
      <c r="G12" s="7" t="s">
        <v>89</v>
      </c>
      <c r="H12" s="25" t="s">
        <v>90</v>
      </c>
      <c r="I12" s="7" t="s">
        <v>55</v>
      </c>
      <c r="J12" s="16">
        <v>3</v>
      </c>
      <c r="K12" s="16" t="s">
        <v>56</v>
      </c>
      <c r="L12" s="16" t="s">
        <v>57</v>
      </c>
      <c r="N12" s="16">
        <v>30</v>
      </c>
      <c r="O12" s="16">
        <v>3</v>
      </c>
      <c r="P12" s="16">
        <v>1</v>
      </c>
      <c r="Q12" s="16">
        <v>1</v>
      </c>
      <c r="R12" s="16">
        <v>121506946</v>
      </c>
      <c r="S12" s="16">
        <v>2098</v>
      </c>
      <c r="U12">
        <f>MATCH(D12,Отчет!$C:$C,0)</f>
        <v>13</v>
      </c>
    </row>
    <row r="13" spans="1:21">
      <c r="A13" s="16">
        <v>140289668</v>
      </c>
      <c r="B13" s="16">
        <v>10</v>
      </c>
      <c r="C13" s="16" t="s">
        <v>50</v>
      </c>
      <c r="D13" s="16">
        <v>75231131</v>
      </c>
      <c r="E13" s="7" t="s">
        <v>91</v>
      </c>
      <c r="F13" s="7" t="s">
        <v>92</v>
      </c>
      <c r="G13" s="7" t="s">
        <v>79</v>
      </c>
      <c r="H13" s="25" t="s">
        <v>93</v>
      </c>
      <c r="I13" s="7" t="s">
        <v>55</v>
      </c>
      <c r="J13" s="16">
        <v>3</v>
      </c>
      <c r="K13" s="16" t="s">
        <v>56</v>
      </c>
      <c r="L13" s="16" t="s">
        <v>57</v>
      </c>
      <c r="N13" s="16">
        <v>30</v>
      </c>
      <c r="O13" s="16">
        <v>3</v>
      </c>
      <c r="P13" s="16">
        <v>1</v>
      </c>
      <c r="Q13" s="16">
        <v>0</v>
      </c>
      <c r="R13" s="16">
        <v>121506946</v>
      </c>
      <c r="S13" s="16">
        <v>2098</v>
      </c>
      <c r="U13">
        <f>MATCH(D13,Отчет!$C:$C,0)</f>
        <v>12</v>
      </c>
    </row>
    <row r="14" spans="1:21">
      <c r="A14" s="16">
        <v>140289619</v>
      </c>
      <c r="B14" s="16">
        <v>9</v>
      </c>
      <c r="C14" s="16" t="s">
        <v>50</v>
      </c>
      <c r="D14" s="16">
        <v>74561717</v>
      </c>
      <c r="E14" s="7" t="s">
        <v>94</v>
      </c>
      <c r="F14" s="7" t="s">
        <v>95</v>
      </c>
      <c r="G14" s="7" t="s">
        <v>96</v>
      </c>
      <c r="H14" s="25" t="s">
        <v>97</v>
      </c>
      <c r="I14" s="7" t="s">
        <v>55</v>
      </c>
      <c r="J14" s="16">
        <v>3</v>
      </c>
      <c r="K14" s="16" t="s">
        <v>56</v>
      </c>
      <c r="L14" s="16" t="s">
        <v>57</v>
      </c>
      <c r="N14" s="16">
        <v>27</v>
      </c>
      <c r="O14" s="16">
        <v>3</v>
      </c>
      <c r="P14" s="16">
        <v>1</v>
      </c>
      <c r="Q14" s="16">
        <v>1</v>
      </c>
      <c r="R14" s="16">
        <v>121506946</v>
      </c>
      <c r="S14" s="16">
        <v>2098</v>
      </c>
      <c r="U14">
        <f>MATCH(D14,Отчет!$C:$C,0)</f>
        <v>15</v>
      </c>
    </row>
    <row r="15" spans="1:21">
      <c r="A15" s="16">
        <v>185230532</v>
      </c>
      <c r="B15" s="16">
        <v>6</v>
      </c>
      <c r="C15" s="16" t="s">
        <v>50</v>
      </c>
      <c r="D15" s="16">
        <v>75231356</v>
      </c>
      <c r="E15" s="7" t="s">
        <v>98</v>
      </c>
      <c r="F15" s="7" t="s">
        <v>99</v>
      </c>
      <c r="G15" s="7" t="s">
        <v>96</v>
      </c>
      <c r="H15" s="25" t="s">
        <v>100</v>
      </c>
      <c r="I15" s="7" t="s">
        <v>55</v>
      </c>
      <c r="J15" s="16">
        <v>3</v>
      </c>
      <c r="K15" s="16" t="s">
        <v>56</v>
      </c>
      <c r="L15" s="16" t="s">
        <v>57</v>
      </c>
      <c r="N15" s="16">
        <v>18</v>
      </c>
      <c r="O15" s="16">
        <v>3</v>
      </c>
      <c r="P15" s="16">
        <v>1</v>
      </c>
      <c r="Q15" s="16">
        <v>0</v>
      </c>
      <c r="R15" s="16">
        <v>121506946</v>
      </c>
      <c r="S15" s="16">
        <v>2098</v>
      </c>
      <c r="U15">
        <f>MATCH(D15,Отчет!$C:$C,0)</f>
        <v>24</v>
      </c>
    </row>
    <row r="16" spans="1:21">
      <c r="A16" s="16">
        <v>145953650</v>
      </c>
      <c r="B16" s="16">
        <v>10</v>
      </c>
      <c r="C16" s="16" t="s">
        <v>50</v>
      </c>
      <c r="D16" s="16">
        <v>74561761</v>
      </c>
      <c r="E16" s="7" t="s">
        <v>87</v>
      </c>
      <c r="F16" s="7" t="s">
        <v>88</v>
      </c>
      <c r="G16" s="7" t="s">
        <v>89</v>
      </c>
      <c r="H16" s="25" t="s">
        <v>90</v>
      </c>
      <c r="I16" s="7" t="s">
        <v>101</v>
      </c>
      <c r="J16" s="16">
        <v>3</v>
      </c>
      <c r="K16" s="16" t="s">
        <v>56</v>
      </c>
      <c r="L16" s="16" t="s">
        <v>57</v>
      </c>
      <c r="N16" s="16">
        <v>30</v>
      </c>
      <c r="O16" s="16">
        <v>3</v>
      </c>
      <c r="P16" s="16">
        <v>1</v>
      </c>
      <c r="Q16" s="16">
        <v>1</v>
      </c>
      <c r="R16" s="16">
        <v>121506946</v>
      </c>
      <c r="S16" s="16">
        <v>2098</v>
      </c>
      <c r="U16">
        <f>MATCH(D16,Отчет!$C:$C,0)</f>
        <v>13</v>
      </c>
    </row>
    <row r="17" spans="1:21">
      <c r="A17" s="16">
        <v>145953646</v>
      </c>
      <c r="B17" s="16">
        <v>5</v>
      </c>
      <c r="C17" s="16" t="s">
        <v>50</v>
      </c>
      <c r="D17" s="16">
        <v>75231356</v>
      </c>
      <c r="E17" s="7" t="s">
        <v>98</v>
      </c>
      <c r="F17" s="7" t="s">
        <v>99</v>
      </c>
      <c r="G17" s="7" t="s">
        <v>96</v>
      </c>
      <c r="H17" s="25" t="s">
        <v>100</v>
      </c>
      <c r="I17" s="7" t="s">
        <v>101</v>
      </c>
      <c r="J17" s="16">
        <v>3</v>
      </c>
      <c r="K17" s="16" t="s">
        <v>56</v>
      </c>
      <c r="L17" s="16" t="s">
        <v>57</v>
      </c>
      <c r="N17" s="16">
        <v>15</v>
      </c>
      <c r="O17" s="16">
        <v>3</v>
      </c>
      <c r="P17" s="16">
        <v>1</v>
      </c>
      <c r="Q17" s="16">
        <v>0</v>
      </c>
      <c r="R17" s="16">
        <v>121506946</v>
      </c>
      <c r="S17" s="16">
        <v>2098</v>
      </c>
      <c r="U17">
        <f>MATCH(D17,Отчет!$C:$C,0)</f>
        <v>24</v>
      </c>
    </row>
    <row r="18" spans="1:21">
      <c r="A18" s="16">
        <v>145953642</v>
      </c>
      <c r="B18" s="16">
        <v>9</v>
      </c>
      <c r="C18" s="16" t="s">
        <v>50</v>
      </c>
      <c r="D18" s="16">
        <v>74561724</v>
      </c>
      <c r="E18" s="7" t="s">
        <v>81</v>
      </c>
      <c r="F18" s="7" t="s">
        <v>82</v>
      </c>
      <c r="G18" s="7" t="s">
        <v>53</v>
      </c>
      <c r="H18" s="25" t="s">
        <v>83</v>
      </c>
      <c r="I18" s="7" t="s">
        <v>101</v>
      </c>
      <c r="J18" s="16">
        <v>3</v>
      </c>
      <c r="K18" s="16" t="s">
        <v>56</v>
      </c>
      <c r="L18" s="16" t="s">
        <v>57</v>
      </c>
      <c r="N18" s="16">
        <v>27</v>
      </c>
      <c r="O18" s="16">
        <v>3</v>
      </c>
      <c r="P18" s="16">
        <v>1</v>
      </c>
      <c r="Q18" s="16">
        <v>1</v>
      </c>
      <c r="R18" s="16">
        <v>121506946</v>
      </c>
      <c r="S18" s="16">
        <v>2098</v>
      </c>
      <c r="U18">
        <f>MATCH(D18,Отчет!$C:$C,0)</f>
        <v>18</v>
      </c>
    </row>
    <row r="19" spans="1:21">
      <c r="A19" s="16">
        <v>145953638</v>
      </c>
      <c r="B19" s="16">
        <v>10</v>
      </c>
      <c r="C19" s="16" t="s">
        <v>50</v>
      </c>
      <c r="D19" s="16">
        <v>74561708</v>
      </c>
      <c r="E19" s="7" t="s">
        <v>84</v>
      </c>
      <c r="F19" s="7" t="s">
        <v>63</v>
      </c>
      <c r="G19" s="7" t="s">
        <v>85</v>
      </c>
      <c r="H19" s="25" t="s">
        <v>86</v>
      </c>
      <c r="I19" s="7" t="s">
        <v>101</v>
      </c>
      <c r="J19" s="16">
        <v>3</v>
      </c>
      <c r="K19" s="16" t="s">
        <v>56</v>
      </c>
      <c r="L19" s="16" t="s">
        <v>57</v>
      </c>
      <c r="N19" s="16">
        <v>30</v>
      </c>
      <c r="O19" s="16">
        <v>3</v>
      </c>
      <c r="P19" s="16">
        <v>1</v>
      </c>
      <c r="Q19" s="16">
        <v>1</v>
      </c>
      <c r="R19" s="16">
        <v>121506946</v>
      </c>
      <c r="S19" s="16">
        <v>2098</v>
      </c>
      <c r="U19">
        <f>MATCH(D19,Отчет!$C:$C,0)</f>
        <v>14</v>
      </c>
    </row>
    <row r="20" spans="1:21">
      <c r="A20" s="16">
        <v>145953634</v>
      </c>
      <c r="B20" s="16">
        <v>10</v>
      </c>
      <c r="C20" s="16" t="s">
        <v>50</v>
      </c>
      <c r="D20" s="16">
        <v>75231131</v>
      </c>
      <c r="E20" s="7" t="s">
        <v>91</v>
      </c>
      <c r="F20" s="7" t="s">
        <v>92</v>
      </c>
      <c r="G20" s="7" t="s">
        <v>79</v>
      </c>
      <c r="H20" s="25" t="s">
        <v>93</v>
      </c>
      <c r="I20" s="7" t="s">
        <v>101</v>
      </c>
      <c r="J20" s="16">
        <v>3</v>
      </c>
      <c r="K20" s="16" t="s">
        <v>56</v>
      </c>
      <c r="L20" s="16" t="s">
        <v>57</v>
      </c>
      <c r="N20" s="16">
        <v>30</v>
      </c>
      <c r="O20" s="16">
        <v>3</v>
      </c>
      <c r="P20" s="16">
        <v>1</v>
      </c>
      <c r="Q20" s="16">
        <v>0</v>
      </c>
      <c r="R20" s="16">
        <v>121506946</v>
      </c>
      <c r="S20" s="16">
        <v>2098</v>
      </c>
      <c r="U20">
        <f>MATCH(D20,Отчет!$C:$C,0)</f>
        <v>12</v>
      </c>
    </row>
    <row r="21" spans="1:21">
      <c r="A21" s="16">
        <v>145953630</v>
      </c>
      <c r="B21" s="16">
        <v>10</v>
      </c>
      <c r="C21" s="16" t="s">
        <v>50</v>
      </c>
      <c r="D21" s="16">
        <v>74561717</v>
      </c>
      <c r="E21" s="7" t="s">
        <v>94</v>
      </c>
      <c r="F21" s="7" t="s">
        <v>95</v>
      </c>
      <c r="G21" s="7" t="s">
        <v>96</v>
      </c>
      <c r="H21" s="25" t="s">
        <v>97</v>
      </c>
      <c r="I21" s="7" t="s">
        <v>101</v>
      </c>
      <c r="J21" s="16">
        <v>3</v>
      </c>
      <c r="K21" s="16" t="s">
        <v>56</v>
      </c>
      <c r="L21" s="16" t="s">
        <v>57</v>
      </c>
      <c r="N21" s="16">
        <v>30</v>
      </c>
      <c r="O21" s="16">
        <v>3</v>
      </c>
      <c r="P21" s="16">
        <v>1</v>
      </c>
      <c r="Q21" s="16">
        <v>1</v>
      </c>
      <c r="R21" s="16">
        <v>121506946</v>
      </c>
      <c r="S21" s="16">
        <v>2098</v>
      </c>
      <c r="U21">
        <f>MATCH(D21,Отчет!$C:$C,0)</f>
        <v>15</v>
      </c>
    </row>
    <row r="22" spans="1:21">
      <c r="A22" s="16">
        <v>145953626</v>
      </c>
      <c r="B22" s="16">
        <v>7</v>
      </c>
      <c r="C22" s="16" t="s">
        <v>50</v>
      </c>
      <c r="D22" s="16">
        <v>75230596</v>
      </c>
      <c r="E22" s="7" t="s">
        <v>77</v>
      </c>
      <c r="F22" s="7" t="s">
        <v>78</v>
      </c>
      <c r="G22" s="7" t="s">
        <v>79</v>
      </c>
      <c r="H22" s="25" t="s">
        <v>80</v>
      </c>
      <c r="I22" s="7" t="s">
        <v>101</v>
      </c>
      <c r="J22" s="16">
        <v>3</v>
      </c>
      <c r="K22" s="16" t="s">
        <v>56</v>
      </c>
      <c r="L22" s="16" t="s">
        <v>57</v>
      </c>
      <c r="N22" s="16">
        <v>21</v>
      </c>
      <c r="O22" s="16">
        <v>3</v>
      </c>
      <c r="P22" s="16">
        <v>1</v>
      </c>
      <c r="Q22" s="16">
        <v>0</v>
      </c>
      <c r="R22" s="16">
        <v>121506946</v>
      </c>
      <c r="S22" s="16">
        <v>2098</v>
      </c>
      <c r="U22">
        <f>MATCH(D22,Отчет!$C:$C,0)</f>
        <v>23</v>
      </c>
    </row>
    <row r="23" spans="1:21">
      <c r="A23" s="16">
        <v>232016151</v>
      </c>
      <c r="B23" s="16">
        <v>10</v>
      </c>
      <c r="C23" s="16" t="s">
        <v>50</v>
      </c>
      <c r="D23" s="16">
        <v>74561786</v>
      </c>
      <c r="E23" s="7" t="s">
        <v>51</v>
      </c>
      <c r="F23" s="7" t="s">
        <v>52</v>
      </c>
      <c r="G23" s="7" t="s">
        <v>53</v>
      </c>
      <c r="H23" s="25" t="s">
        <v>54</v>
      </c>
      <c r="I23" s="7" t="s">
        <v>101</v>
      </c>
      <c r="J23" s="16">
        <v>3</v>
      </c>
      <c r="K23" s="16" t="s">
        <v>56</v>
      </c>
      <c r="L23" s="16" t="s">
        <v>57</v>
      </c>
      <c r="N23" s="16">
        <v>30</v>
      </c>
      <c r="O23" s="16">
        <v>3</v>
      </c>
      <c r="P23" s="16">
        <v>1</v>
      </c>
      <c r="Q23" s="16">
        <v>1</v>
      </c>
      <c r="R23" s="16">
        <v>121506946</v>
      </c>
      <c r="S23" s="16">
        <v>2098</v>
      </c>
      <c r="U23">
        <f>MATCH(D23,Отчет!$C:$C,0)</f>
        <v>17</v>
      </c>
    </row>
    <row r="24" spans="1:21">
      <c r="A24" s="16">
        <v>232016147</v>
      </c>
      <c r="B24" s="16">
        <v>10</v>
      </c>
      <c r="C24" s="16" t="s">
        <v>50</v>
      </c>
      <c r="D24" s="16">
        <v>74561686</v>
      </c>
      <c r="E24" s="7" t="s">
        <v>58</v>
      </c>
      <c r="F24" s="7" t="s">
        <v>59</v>
      </c>
      <c r="G24" s="7" t="s">
        <v>60</v>
      </c>
      <c r="H24" s="25" t="s">
        <v>61</v>
      </c>
      <c r="I24" s="7" t="s">
        <v>101</v>
      </c>
      <c r="J24" s="16">
        <v>3</v>
      </c>
      <c r="K24" s="16" t="s">
        <v>56</v>
      </c>
      <c r="L24" s="16" t="s">
        <v>57</v>
      </c>
      <c r="N24" s="16">
        <v>30</v>
      </c>
      <c r="O24" s="16">
        <v>3</v>
      </c>
      <c r="P24" s="16">
        <v>1</v>
      </c>
      <c r="Q24" s="16">
        <v>1</v>
      </c>
      <c r="R24" s="16">
        <v>121506946</v>
      </c>
      <c r="S24" s="16">
        <v>2098</v>
      </c>
      <c r="U24">
        <f>MATCH(D24,Отчет!$C:$C,0)</f>
        <v>21</v>
      </c>
    </row>
    <row r="25" spans="1:21">
      <c r="A25" s="16">
        <v>232016143</v>
      </c>
      <c r="B25" s="16">
        <v>10</v>
      </c>
      <c r="C25" s="16" t="s">
        <v>50</v>
      </c>
      <c r="D25" s="16">
        <v>74561752</v>
      </c>
      <c r="E25" s="7" t="s">
        <v>62</v>
      </c>
      <c r="F25" s="7" t="s">
        <v>63</v>
      </c>
      <c r="G25" s="7" t="s">
        <v>64</v>
      </c>
      <c r="H25" s="25" t="s">
        <v>65</v>
      </c>
      <c r="I25" s="7" t="s">
        <v>101</v>
      </c>
      <c r="J25" s="16">
        <v>3</v>
      </c>
      <c r="K25" s="16" t="s">
        <v>56</v>
      </c>
      <c r="L25" s="16" t="s">
        <v>57</v>
      </c>
      <c r="N25" s="16">
        <v>30</v>
      </c>
      <c r="O25" s="16">
        <v>3</v>
      </c>
      <c r="P25" s="16">
        <v>1</v>
      </c>
      <c r="Q25" s="16">
        <v>1</v>
      </c>
      <c r="R25" s="16">
        <v>121506946</v>
      </c>
      <c r="S25" s="16">
        <v>2098</v>
      </c>
      <c r="U25">
        <f>MATCH(D25,Отчет!$C:$C,0)</f>
        <v>22</v>
      </c>
    </row>
    <row r="26" spans="1:21">
      <c r="A26" s="16">
        <v>232016139</v>
      </c>
      <c r="B26" s="16">
        <v>10</v>
      </c>
      <c r="C26" s="16" t="s">
        <v>50</v>
      </c>
      <c r="D26" s="16">
        <v>74013805</v>
      </c>
      <c r="E26" s="7" t="s">
        <v>70</v>
      </c>
      <c r="F26" s="7" t="s">
        <v>71</v>
      </c>
      <c r="G26" s="7" t="s">
        <v>60</v>
      </c>
      <c r="H26" s="25" t="s">
        <v>72</v>
      </c>
      <c r="I26" s="7" t="s">
        <v>101</v>
      </c>
      <c r="J26" s="16">
        <v>3</v>
      </c>
      <c r="K26" s="16" t="s">
        <v>56</v>
      </c>
      <c r="L26" s="16" t="s">
        <v>57</v>
      </c>
      <c r="N26" s="16">
        <v>30</v>
      </c>
      <c r="O26" s="16">
        <v>3</v>
      </c>
      <c r="P26" s="16">
        <v>1</v>
      </c>
      <c r="Q26" s="16">
        <v>1</v>
      </c>
      <c r="R26" s="16">
        <v>121506946</v>
      </c>
      <c r="S26" s="16">
        <v>2098</v>
      </c>
      <c r="U26">
        <f>MATCH(D26,Отчет!$C:$C,0)</f>
        <v>19</v>
      </c>
    </row>
    <row r="27" spans="1:21">
      <c r="A27" s="16">
        <v>232016131</v>
      </c>
      <c r="B27" s="16">
        <v>10</v>
      </c>
      <c r="C27" s="16" t="s">
        <v>50</v>
      </c>
      <c r="D27" s="16">
        <v>74561772</v>
      </c>
      <c r="E27" s="7" t="s">
        <v>73</v>
      </c>
      <c r="F27" s="7" t="s">
        <v>74</v>
      </c>
      <c r="G27" s="7" t="s">
        <v>75</v>
      </c>
      <c r="H27" s="25" t="s">
        <v>76</v>
      </c>
      <c r="I27" s="7" t="s">
        <v>101</v>
      </c>
      <c r="J27" s="16">
        <v>3</v>
      </c>
      <c r="K27" s="16" t="s">
        <v>56</v>
      </c>
      <c r="L27" s="16" t="s">
        <v>57</v>
      </c>
      <c r="N27" s="16">
        <v>30</v>
      </c>
      <c r="O27" s="16">
        <v>3</v>
      </c>
      <c r="P27" s="16">
        <v>1</v>
      </c>
      <c r="Q27" s="16">
        <v>1</v>
      </c>
      <c r="R27" s="16">
        <v>121506946</v>
      </c>
      <c r="S27" s="16">
        <v>2098</v>
      </c>
      <c r="U27">
        <f>MATCH(D27,Отчет!$C:$C,0)</f>
        <v>20</v>
      </c>
    </row>
    <row r="28" spans="1:21">
      <c r="A28" s="16">
        <v>232016135</v>
      </c>
      <c r="B28" s="16">
        <v>10</v>
      </c>
      <c r="C28" s="16" t="s">
        <v>50</v>
      </c>
      <c r="D28" s="16">
        <v>74561738</v>
      </c>
      <c r="E28" s="7" t="s">
        <v>66</v>
      </c>
      <c r="F28" s="7" t="s">
        <v>67</v>
      </c>
      <c r="G28" s="7" t="s">
        <v>68</v>
      </c>
      <c r="H28" s="25" t="s">
        <v>69</v>
      </c>
      <c r="I28" s="7" t="s">
        <v>101</v>
      </c>
      <c r="J28" s="16">
        <v>3</v>
      </c>
      <c r="K28" s="16" t="s">
        <v>56</v>
      </c>
      <c r="L28" s="16" t="s">
        <v>57</v>
      </c>
      <c r="N28" s="16">
        <v>30</v>
      </c>
      <c r="O28" s="16">
        <v>3</v>
      </c>
      <c r="P28" s="16">
        <v>1</v>
      </c>
      <c r="Q28" s="16">
        <v>1</v>
      </c>
      <c r="R28" s="16">
        <v>121506946</v>
      </c>
      <c r="S28" s="16">
        <v>2098</v>
      </c>
      <c r="U28">
        <f>MATCH(D28,Отчет!$C:$C,0)</f>
        <v>16</v>
      </c>
    </row>
    <row r="29" spans="1:21">
      <c r="A29" s="16">
        <v>232015281</v>
      </c>
      <c r="B29" s="16">
        <v>9</v>
      </c>
      <c r="C29" s="16" t="s">
        <v>50</v>
      </c>
      <c r="D29" s="16">
        <v>74561772</v>
      </c>
      <c r="E29" s="7" t="s">
        <v>73</v>
      </c>
      <c r="F29" s="7" t="s">
        <v>74</v>
      </c>
      <c r="G29" s="7" t="s">
        <v>75</v>
      </c>
      <c r="H29" s="25" t="s">
        <v>76</v>
      </c>
      <c r="I29" s="7" t="s">
        <v>102</v>
      </c>
      <c r="J29" s="16">
        <v>6</v>
      </c>
      <c r="K29" s="16" t="s">
        <v>103</v>
      </c>
      <c r="L29" s="16" t="s">
        <v>104</v>
      </c>
      <c r="N29" s="16">
        <v>54</v>
      </c>
      <c r="O29" s="16">
        <v>6</v>
      </c>
      <c r="P29" s="16">
        <v>1</v>
      </c>
      <c r="Q29" s="16">
        <v>1</v>
      </c>
      <c r="R29" s="16">
        <v>121506946</v>
      </c>
      <c r="S29" s="16">
        <v>2098</v>
      </c>
      <c r="U29">
        <f>MATCH(D29,Отчет!$C:$C,0)</f>
        <v>20</v>
      </c>
    </row>
    <row r="30" spans="1:21">
      <c r="A30" s="16">
        <v>185162259</v>
      </c>
      <c r="B30" s="16">
        <v>8</v>
      </c>
      <c r="C30" s="16" t="s">
        <v>50</v>
      </c>
      <c r="D30" s="16">
        <v>75231356</v>
      </c>
      <c r="E30" s="7" t="s">
        <v>98</v>
      </c>
      <c r="F30" s="7" t="s">
        <v>99</v>
      </c>
      <c r="G30" s="7" t="s">
        <v>96</v>
      </c>
      <c r="H30" s="25" t="s">
        <v>100</v>
      </c>
      <c r="I30" s="7" t="s">
        <v>102</v>
      </c>
      <c r="J30" s="16">
        <v>6</v>
      </c>
      <c r="K30" s="16" t="s">
        <v>103</v>
      </c>
      <c r="L30" s="16" t="s">
        <v>104</v>
      </c>
      <c r="N30" s="16">
        <v>48</v>
      </c>
      <c r="O30" s="16">
        <v>6</v>
      </c>
      <c r="P30" s="16">
        <v>1</v>
      </c>
      <c r="Q30" s="16">
        <v>0</v>
      </c>
      <c r="R30" s="16">
        <v>121506946</v>
      </c>
      <c r="S30" s="16">
        <v>2098</v>
      </c>
      <c r="U30">
        <f>MATCH(D30,Отчет!$C:$C,0)</f>
        <v>24</v>
      </c>
    </row>
    <row r="31" spans="1:21">
      <c r="A31" s="16">
        <v>140289750</v>
      </c>
      <c r="B31" s="16">
        <v>10</v>
      </c>
      <c r="C31" s="16" t="s">
        <v>50</v>
      </c>
      <c r="D31" s="16">
        <v>74561724</v>
      </c>
      <c r="E31" s="7" t="s">
        <v>81</v>
      </c>
      <c r="F31" s="7" t="s">
        <v>82</v>
      </c>
      <c r="G31" s="7" t="s">
        <v>53</v>
      </c>
      <c r="H31" s="25" t="s">
        <v>83</v>
      </c>
      <c r="I31" s="7" t="s">
        <v>102</v>
      </c>
      <c r="J31" s="16">
        <v>6</v>
      </c>
      <c r="K31" s="16" t="s">
        <v>103</v>
      </c>
      <c r="L31" s="16" t="s">
        <v>104</v>
      </c>
      <c r="N31" s="16">
        <v>60</v>
      </c>
      <c r="O31" s="16">
        <v>6</v>
      </c>
      <c r="P31" s="16">
        <v>1</v>
      </c>
      <c r="Q31" s="16">
        <v>1</v>
      </c>
      <c r="R31" s="16">
        <v>121506946</v>
      </c>
      <c r="S31" s="16">
        <v>2098</v>
      </c>
      <c r="U31">
        <f>MATCH(D31,Отчет!$C:$C,0)</f>
        <v>18</v>
      </c>
    </row>
    <row r="32" spans="1:21">
      <c r="A32" s="16">
        <v>140289726</v>
      </c>
      <c r="B32" s="16">
        <v>10</v>
      </c>
      <c r="C32" s="16" t="s">
        <v>50</v>
      </c>
      <c r="D32" s="16">
        <v>74561708</v>
      </c>
      <c r="E32" s="7" t="s">
        <v>84</v>
      </c>
      <c r="F32" s="7" t="s">
        <v>63</v>
      </c>
      <c r="G32" s="7" t="s">
        <v>85</v>
      </c>
      <c r="H32" s="25" t="s">
        <v>86</v>
      </c>
      <c r="I32" s="7" t="s">
        <v>102</v>
      </c>
      <c r="J32" s="16">
        <v>6</v>
      </c>
      <c r="K32" s="16" t="s">
        <v>103</v>
      </c>
      <c r="L32" s="16" t="s">
        <v>104</v>
      </c>
      <c r="N32" s="16">
        <v>60</v>
      </c>
      <c r="O32" s="16">
        <v>6</v>
      </c>
      <c r="P32" s="16">
        <v>1</v>
      </c>
      <c r="Q32" s="16">
        <v>1</v>
      </c>
      <c r="R32" s="16">
        <v>121506946</v>
      </c>
      <c r="S32" s="16">
        <v>2098</v>
      </c>
      <c r="U32">
        <f>MATCH(D32,Отчет!$C:$C,0)</f>
        <v>14</v>
      </c>
    </row>
    <row r="33" spans="1:21">
      <c r="A33" s="16">
        <v>140289701</v>
      </c>
      <c r="B33" s="16">
        <v>10</v>
      </c>
      <c r="C33" s="16" t="s">
        <v>50</v>
      </c>
      <c r="D33" s="16">
        <v>74561761</v>
      </c>
      <c r="E33" s="7" t="s">
        <v>87</v>
      </c>
      <c r="F33" s="7" t="s">
        <v>88</v>
      </c>
      <c r="G33" s="7" t="s">
        <v>89</v>
      </c>
      <c r="H33" s="25" t="s">
        <v>90</v>
      </c>
      <c r="I33" s="7" t="s">
        <v>102</v>
      </c>
      <c r="J33" s="16">
        <v>6</v>
      </c>
      <c r="K33" s="16" t="s">
        <v>103</v>
      </c>
      <c r="L33" s="16" t="s">
        <v>104</v>
      </c>
      <c r="N33" s="16">
        <v>60</v>
      </c>
      <c r="O33" s="16">
        <v>6</v>
      </c>
      <c r="P33" s="16">
        <v>1</v>
      </c>
      <c r="Q33" s="16">
        <v>1</v>
      </c>
      <c r="R33" s="16">
        <v>121506946</v>
      </c>
      <c r="S33" s="16">
        <v>2098</v>
      </c>
      <c r="U33">
        <f>MATCH(D33,Отчет!$C:$C,0)</f>
        <v>13</v>
      </c>
    </row>
    <row r="34" spans="1:21">
      <c r="A34" s="16">
        <v>140289676</v>
      </c>
      <c r="B34" s="16">
        <v>10</v>
      </c>
      <c r="C34" s="16" t="s">
        <v>50</v>
      </c>
      <c r="D34" s="16">
        <v>75231131</v>
      </c>
      <c r="E34" s="7" t="s">
        <v>91</v>
      </c>
      <c r="F34" s="7" t="s">
        <v>92</v>
      </c>
      <c r="G34" s="7" t="s">
        <v>79</v>
      </c>
      <c r="H34" s="25" t="s">
        <v>93</v>
      </c>
      <c r="I34" s="7" t="s">
        <v>102</v>
      </c>
      <c r="J34" s="16">
        <v>6</v>
      </c>
      <c r="K34" s="16" t="s">
        <v>103</v>
      </c>
      <c r="L34" s="16" t="s">
        <v>104</v>
      </c>
      <c r="N34" s="16">
        <v>60</v>
      </c>
      <c r="O34" s="16">
        <v>6</v>
      </c>
      <c r="P34" s="16">
        <v>1</v>
      </c>
      <c r="Q34" s="16">
        <v>0</v>
      </c>
      <c r="R34" s="16">
        <v>121506946</v>
      </c>
      <c r="S34" s="16">
        <v>2098</v>
      </c>
      <c r="U34">
        <f>MATCH(D34,Отчет!$C:$C,0)</f>
        <v>12</v>
      </c>
    </row>
    <row r="35" spans="1:21">
      <c r="A35" s="16">
        <v>140289628</v>
      </c>
      <c r="B35" s="16">
        <v>10</v>
      </c>
      <c r="C35" s="16" t="s">
        <v>50</v>
      </c>
      <c r="D35" s="16">
        <v>74561717</v>
      </c>
      <c r="E35" s="7" t="s">
        <v>94</v>
      </c>
      <c r="F35" s="7" t="s">
        <v>95</v>
      </c>
      <c r="G35" s="7" t="s">
        <v>96</v>
      </c>
      <c r="H35" s="25" t="s">
        <v>97</v>
      </c>
      <c r="I35" s="7" t="s">
        <v>102</v>
      </c>
      <c r="J35" s="16">
        <v>6</v>
      </c>
      <c r="K35" s="16" t="s">
        <v>103</v>
      </c>
      <c r="L35" s="16" t="s">
        <v>104</v>
      </c>
      <c r="N35" s="16">
        <v>60</v>
      </c>
      <c r="O35" s="16">
        <v>6</v>
      </c>
      <c r="P35" s="16">
        <v>1</v>
      </c>
      <c r="Q35" s="16">
        <v>1</v>
      </c>
      <c r="R35" s="16">
        <v>121506946</v>
      </c>
      <c r="S35" s="16">
        <v>2098</v>
      </c>
      <c r="U35">
        <f>MATCH(D35,Отчет!$C:$C,0)</f>
        <v>15</v>
      </c>
    </row>
    <row r="36" spans="1:21">
      <c r="A36" s="16">
        <v>140289601</v>
      </c>
      <c r="B36" s="16">
        <v>9</v>
      </c>
      <c r="C36" s="16" t="s">
        <v>50</v>
      </c>
      <c r="D36" s="16">
        <v>75230596</v>
      </c>
      <c r="E36" s="7" t="s">
        <v>77</v>
      </c>
      <c r="F36" s="7" t="s">
        <v>78</v>
      </c>
      <c r="G36" s="7" t="s">
        <v>79</v>
      </c>
      <c r="H36" s="25" t="s">
        <v>80</v>
      </c>
      <c r="I36" s="7" t="s">
        <v>102</v>
      </c>
      <c r="J36" s="16">
        <v>6</v>
      </c>
      <c r="K36" s="16" t="s">
        <v>103</v>
      </c>
      <c r="L36" s="16" t="s">
        <v>104</v>
      </c>
      <c r="N36" s="16">
        <v>54</v>
      </c>
      <c r="O36" s="16">
        <v>6</v>
      </c>
      <c r="P36" s="16">
        <v>1</v>
      </c>
      <c r="Q36" s="16">
        <v>0</v>
      </c>
      <c r="R36" s="16">
        <v>121506946</v>
      </c>
      <c r="S36" s="16">
        <v>2098</v>
      </c>
      <c r="U36">
        <f>MATCH(D36,Отчет!$C:$C,0)</f>
        <v>23</v>
      </c>
    </row>
    <row r="37" spans="1:21">
      <c r="A37" s="16">
        <v>232015609</v>
      </c>
      <c r="B37" s="16">
        <v>9</v>
      </c>
      <c r="C37" s="16" t="s">
        <v>50</v>
      </c>
      <c r="D37" s="16">
        <v>74561786</v>
      </c>
      <c r="E37" s="7" t="s">
        <v>51</v>
      </c>
      <c r="F37" s="7" t="s">
        <v>52</v>
      </c>
      <c r="G37" s="7" t="s">
        <v>53</v>
      </c>
      <c r="H37" s="25" t="s">
        <v>54</v>
      </c>
      <c r="I37" s="7" t="s">
        <v>102</v>
      </c>
      <c r="J37" s="16">
        <v>6</v>
      </c>
      <c r="K37" s="16" t="s">
        <v>103</v>
      </c>
      <c r="L37" s="16" t="s">
        <v>104</v>
      </c>
      <c r="N37" s="16">
        <v>54</v>
      </c>
      <c r="O37" s="16">
        <v>6</v>
      </c>
      <c r="P37" s="16">
        <v>1</v>
      </c>
      <c r="Q37" s="16">
        <v>1</v>
      </c>
      <c r="R37" s="16">
        <v>121506946</v>
      </c>
      <c r="S37" s="16">
        <v>2098</v>
      </c>
      <c r="U37">
        <f>MATCH(D37,Отчет!$C:$C,0)</f>
        <v>17</v>
      </c>
    </row>
    <row r="38" spans="1:21">
      <c r="A38" s="16">
        <v>232015585</v>
      </c>
      <c r="B38" s="16">
        <v>9</v>
      </c>
      <c r="C38" s="16" t="s">
        <v>50</v>
      </c>
      <c r="D38" s="16">
        <v>74561686</v>
      </c>
      <c r="E38" s="7" t="s">
        <v>58</v>
      </c>
      <c r="F38" s="7" t="s">
        <v>59</v>
      </c>
      <c r="G38" s="7" t="s">
        <v>60</v>
      </c>
      <c r="H38" s="25" t="s">
        <v>61</v>
      </c>
      <c r="I38" s="7" t="s">
        <v>102</v>
      </c>
      <c r="J38" s="16">
        <v>6</v>
      </c>
      <c r="K38" s="16" t="s">
        <v>103</v>
      </c>
      <c r="L38" s="16" t="s">
        <v>104</v>
      </c>
      <c r="N38" s="16">
        <v>54</v>
      </c>
      <c r="O38" s="16">
        <v>6</v>
      </c>
      <c r="P38" s="16">
        <v>1</v>
      </c>
      <c r="Q38" s="16">
        <v>1</v>
      </c>
      <c r="R38" s="16">
        <v>121506946</v>
      </c>
      <c r="S38" s="16">
        <v>2098</v>
      </c>
      <c r="U38">
        <f>MATCH(D38,Отчет!$C:$C,0)</f>
        <v>21</v>
      </c>
    </row>
    <row r="39" spans="1:21">
      <c r="A39" s="16">
        <v>232015561</v>
      </c>
      <c r="B39" s="16">
        <v>8</v>
      </c>
      <c r="C39" s="16" t="s">
        <v>50</v>
      </c>
      <c r="D39" s="16">
        <v>74561752</v>
      </c>
      <c r="E39" s="7" t="s">
        <v>62</v>
      </c>
      <c r="F39" s="7" t="s">
        <v>63</v>
      </c>
      <c r="G39" s="7" t="s">
        <v>64</v>
      </c>
      <c r="H39" s="25" t="s">
        <v>65</v>
      </c>
      <c r="I39" s="7" t="s">
        <v>102</v>
      </c>
      <c r="J39" s="16">
        <v>6</v>
      </c>
      <c r="K39" s="16" t="s">
        <v>103</v>
      </c>
      <c r="L39" s="16" t="s">
        <v>104</v>
      </c>
      <c r="N39" s="16">
        <v>48</v>
      </c>
      <c r="O39" s="16">
        <v>6</v>
      </c>
      <c r="P39" s="16">
        <v>1</v>
      </c>
      <c r="Q39" s="16">
        <v>1</v>
      </c>
      <c r="R39" s="16">
        <v>121506946</v>
      </c>
      <c r="S39" s="16">
        <v>2098</v>
      </c>
      <c r="U39">
        <f>MATCH(D39,Отчет!$C:$C,0)</f>
        <v>22</v>
      </c>
    </row>
    <row r="40" spans="1:21">
      <c r="A40" s="16">
        <v>232015537</v>
      </c>
      <c r="B40" s="16">
        <v>9</v>
      </c>
      <c r="C40" s="16" t="s">
        <v>50</v>
      </c>
      <c r="D40" s="16">
        <v>74561738</v>
      </c>
      <c r="E40" s="7" t="s">
        <v>66</v>
      </c>
      <c r="F40" s="7" t="s">
        <v>67</v>
      </c>
      <c r="G40" s="7" t="s">
        <v>68</v>
      </c>
      <c r="H40" s="25" t="s">
        <v>69</v>
      </c>
      <c r="I40" s="7" t="s">
        <v>102</v>
      </c>
      <c r="J40" s="16">
        <v>6</v>
      </c>
      <c r="K40" s="16" t="s">
        <v>103</v>
      </c>
      <c r="L40" s="16" t="s">
        <v>104</v>
      </c>
      <c r="N40" s="16">
        <v>54</v>
      </c>
      <c r="O40" s="16">
        <v>6</v>
      </c>
      <c r="P40" s="16">
        <v>1</v>
      </c>
      <c r="Q40" s="16">
        <v>1</v>
      </c>
      <c r="R40" s="16">
        <v>121506946</v>
      </c>
      <c r="S40" s="16">
        <v>2098</v>
      </c>
      <c r="U40">
        <f>MATCH(D40,Отчет!$C:$C,0)</f>
        <v>16</v>
      </c>
    </row>
    <row r="41" spans="1:21">
      <c r="A41" s="16">
        <v>232015513</v>
      </c>
      <c r="B41" s="16">
        <v>8</v>
      </c>
      <c r="C41" s="16" t="s">
        <v>50</v>
      </c>
      <c r="D41" s="16">
        <v>74013805</v>
      </c>
      <c r="E41" s="7" t="s">
        <v>70</v>
      </c>
      <c r="F41" s="7" t="s">
        <v>71</v>
      </c>
      <c r="G41" s="7" t="s">
        <v>60</v>
      </c>
      <c r="H41" s="25" t="s">
        <v>72</v>
      </c>
      <c r="I41" s="7" t="s">
        <v>102</v>
      </c>
      <c r="J41" s="16">
        <v>6</v>
      </c>
      <c r="K41" s="16" t="s">
        <v>103</v>
      </c>
      <c r="L41" s="16" t="s">
        <v>104</v>
      </c>
      <c r="N41" s="16">
        <v>48</v>
      </c>
      <c r="O41" s="16">
        <v>6</v>
      </c>
      <c r="P41" s="16">
        <v>1</v>
      </c>
      <c r="Q41" s="16">
        <v>1</v>
      </c>
      <c r="R41" s="16">
        <v>121506946</v>
      </c>
      <c r="S41" s="16">
        <v>2098</v>
      </c>
      <c r="U41">
        <f>MATCH(D41,Отчет!$C:$C,0)</f>
        <v>19</v>
      </c>
    </row>
    <row r="42" spans="1:21">
      <c r="A42" s="16">
        <v>145953917</v>
      </c>
      <c r="B42" s="16">
        <v>9</v>
      </c>
      <c r="C42" s="16" t="s">
        <v>50</v>
      </c>
      <c r="D42" s="16">
        <v>75230596</v>
      </c>
      <c r="E42" s="7" t="s">
        <v>77</v>
      </c>
      <c r="F42" s="7" t="s">
        <v>78</v>
      </c>
      <c r="G42" s="7" t="s">
        <v>79</v>
      </c>
      <c r="H42" s="25" t="s">
        <v>80</v>
      </c>
      <c r="I42" s="7" t="s">
        <v>105</v>
      </c>
      <c r="J42" s="16">
        <v>3</v>
      </c>
      <c r="K42" s="16" t="s">
        <v>56</v>
      </c>
      <c r="L42" s="16" t="s">
        <v>104</v>
      </c>
      <c r="N42" s="16">
        <v>27</v>
      </c>
      <c r="O42" s="16">
        <v>3</v>
      </c>
      <c r="P42" s="16">
        <v>1</v>
      </c>
      <c r="Q42" s="16">
        <v>0</v>
      </c>
      <c r="R42" s="16">
        <v>121506946</v>
      </c>
      <c r="S42" s="16">
        <v>2098</v>
      </c>
      <c r="U42">
        <f>MATCH(D42,Отчет!$C:$C,0)</f>
        <v>23</v>
      </c>
    </row>
    <row r="43" spans="1:21">
      <c r="A43" s="16">
        <v>145953913</v>
      </c>
      <c r="B43" s="16">
        <v>8</v>
      </c>
      <c r="C43" s="16" t="s">
        <v>50</v>
      </c>
      <c r="D43" s="16">
        <v>75231356</v>
      </c>
      <c r="E43" s="7" t="s">
        <v>98</v>
      </c>
      <c r="F43" s="7" t="s">
        <v>99</v>
      </c>
      <c r="G43" s="7" t="s">
        <v>96</v>
      </c>
      <c r="H43" s="25" t="s">
        <v>100</v>
      </c>
      <c r="I43" s="7" t="s">
        <v>105</v>
      </c>
      <c r="J43" s="16">
        <v>3</v>
      </c>
      <c r="K43" s="16" t="s">
        <v>56</v>
      </c>
      <c r="L43" s="16" t="s">
        <v>104</v>
      </c>
      <c r="N43" s="16">
        <v>24</v>
      </c>
      <c r="O43" s="16">
        <v>3</v>
      </c>
      <c r="P43" s="16">
        <v>1</v>
      </c>
      <c r="Q43" s="16">
        <v>0</v>
      </c>
      <c r="R43" s="16">
        <v>121506946</v>
      </c>
      <c r="S43" s="16">
        <v>2098</v>
      </c>
      <c r="U43">
        <f>MATCH(D43,Отчет!$C:$C,0)</f>
        <v>24</v>
      </c>
    </row>
    <row r="44" spans="1:21">
      <c r="A44" s="16">
        <v>145953933</v>
      </c>
      <c r="B44" s="16">
        <v>10</v>
      </c>
      <c r="C44" s="16" t="s">
        <v>50</v>
      </c>
      <c r="D44" s="16">
        <v>74561708</v>
      </c>
      <c r="E44" s="7" t="s">
        <v>84</v>
      </c>
      <c r="F44" s="7" t="s">
        <v>63</v>
      </c>
      <c r="G44" s="7" t="s">
        <v>85</v>
      </c>
      <c r="H44" s="25" t="s">
        <v>86</v>
      </c>
      <c r="I44" s="7" t="s">
        <v>105</v>
      </c>
      <c r="J44" s="16">
        <v>3</v>
      </c>
      <c r="K44" s="16" t="s">
        <v>56</v>
      </c>
      <c r="L44" s="16" t="s">
        <v>104</v>
      </c>
      <c r="N44" s="16">
        <v>30</v>
      </c>
      <c r="O44" s="16">
        <v>3</v>
      </c>
      <c r="P44" s="16">
        <v>1</v>
      </c>
      <c r="Q44" s="16">
        <v>1</v>
      </c>
      <c r="R44" s="16">
        <v>121506946</v>
      </c>
      <c r="S44" s="16">
        <v>2098</v>
      </c>
      <c r="U44">
        <f>MATCH(D44,Отчет!$C:$C,0)</f>
        <v>14</v>
      </c>
    </row>
    <row r="45" spans="1:21">
      <c r="A45" s="16">
        <v>145953909</v>
      </c>
      <c r="B45" s="16">
        <v>10</v>
      </c>
      <c r="C45" s="16" t="s">
        <v>50</v>
      </c>
      <c r="D45" s="16">
        <v>74561724</v>
      </c>
      <c r="E45" s="7" t="s">
        <v>81</v>
      </c>
      <c r="F45" s="7" t="s">
        <v>82</v>
      </c>
      <c r="G45" s="7" t="s">
        <v>53</v>
      </c>
      <c r="H45" s="25" t="s">
        <v>83</v>
      </c>
      <c r="I45" s="7" t="s">
        <v>105</v>
      </c>
      <c r="J45" s="16">
        <v>3</v>
      </c>
      <c r="K45" s="16" t="s">
        <v>56</v>
      </c>
      <c r="L45" s="16" t="s">
        <v>104</v>
      </c>
      <c r="N45" s="16">
        <v>30</v>
      </c>
      <c r="O45" s="16">
        <v>3</v>
      </c>
      <c r="P45" s="16">
        <v>1</v>
      </c>
      <c r="Q45" s="16">
        <v>1</v>
      </c>
      <c r="R45" s="16">
        <v>121506946</v>
      </c>
      <c r="S45" s="16">
        <v>2098</v>
      </c>
      <c r="U45">
        <f>MATCH(D45,Отчет!$C:$C,0)</f>
        <v>18</v>
      </c>
    </row>
    <row r="46" spans="1:21">
      <c r="A46" s="16">
        <v>145953929</v>
      </c>
      <c r="B46" s="16">
        <v>10</v>
      </c>
      <c r="C46" s="16" t="s">
        <v>50</v>
      </c>
      <c r="D46" s="16">
        <v>74561761</v>
      </c>
      <c r="E46" s="7" t="s">
        <v>87</v>
      </c>
      <c r="F46" s="7" t="s">
        <v>88</v>
      </c>
      <c r="G46" s="7" t="s">
        <v>89</v>
      </c>
      <c r="H46" s="25" t="s">
        <v>90</v>
      </c>
      <c r="I46" s="7" t="s">
        <v>105</v>
      </c>
      <c r="J46" s="16">
        <v>3</v>
      </c>
      <c r="K46" s="16" t="s">
        <v>56</v>
      </c>
      <c r="L46" s="16" t="s">
        <v>104</v>
      </c>
      <c r="N46" s="16">
        <v>30</v>
      </c>
      <c r="O46" s="16">
        <v>3</v>
      </c>
      <c r="P46" s="16">
        <v>1</v>
      </c>
      <c r="Q46" s="16">
        <v>1</v>
      </c>
      <c r="R46" s="16">
        <v>121506946</v>
      </c>
      <c r="S46" s="16">
        <v>2098</v>
      </c>
      <c r="U46">
        <f>MATCH(D46,Отчет!$C:$C,0)</f>
        <v>13</v>
      </c>
    </row>
    <row r="47" spans="1:21">
      <c r="A47" s="16">
        <v>145953925</v>
      </c>
      <c r="B47" s="16">
        <v>10</v>
      </c>
      <c r="C47" s="16" t="s">
        <v>50</v>
      </c>
      <c r="D47" s="16">
        <v>75231131</v>
      </c>
      <c r="E47" s="7" t="s">
        <v>91</v>
      </c>
      <c r="F47" s="7" t="s">
        <v>92</v>
      </c>
      <c r="G47" s="7" t="s">
        <v>79</v>
      </c>
      <c r="H47" s="25" t="s">
        <v>93</v>
      </c>
      <c r="I47" s="7" t="s">
        <v>105</v>
      </c>
      <c r="J47" s="16">
        <v>3</v>
      </c>
      <c r="K47" s="16" t="s">
        <v>56</v>
      </c>
      <c r="L47" s="16" t="s">
        <v>104</v>
      </c>
      <c r="N47" s="16">
        <v>30</v>
      </c>
      <c r="O47" s="16">
        <v>3</v>
      </c>
      <c r="P47" s="16">
        <v>1</v>
      </c>
      <c r="Q47" s="16">
        <v>0</v>
      </c>
      <c r="R47" s="16">
        <v>121506946</v>
      </c>
      <c r="S47" s="16">
        <v>2098</v>
      </c>
      <c r="U47">
        <f>MATCH(D47,Отчет!$C:$C,0)</f>
        <v>12</v>
      </c>
    </row>
    <row r="48" spans="1:21">
      <c r="A48" s="16">
        <v>145953921</v>
      </c>
      <c r="B48" s="16">
        <v>10</v>
      </c>
      <c r="C48" s="16" t="s">
        <v>50</v>
      </c>
      <c r="D48" s="16">
        <v>74561717</v>
      </c>
      <c r="E48" s="7" t="s">
        <v>94</v>
      </c>
      <c r="F48" s="7" t="s">
        <v>95</v>
      </c>
      <c r="G48" s="7" t="s">
        <v>96</v>
      </c>
      <c r="H48" s="25" t="s">
        <v>97</v>
      </c>
      <c r="I48" s="7" t="s">
        <v>105</v>
      </c>
      <c r="J48" s="16">
        <v>3</v>
      </c>
      <c r="K48" s="16" t="s">
        <v>56</v>
      </c>
      <c r="L48" s="16" t="s">
        <v>104</v>
      </c>
      <c r="N48" s="16">
        <v>30</v>
      </c>
      <c r="O48" s="16">
        <v>3</v>
      </c>
      <c r="P48" s="16">
        <v>1</v>
      </c>
      <c r="Q48" s="16">
        <v>1</v>
      </c>
      <c r="R48" s="16">
        <v>121506946</v>
      </c>
      <c r="S48" s="16">
        <v>2098</v>
      </c>
      <c r="U48">
        <f>MATCH(D48,Отчет!$C:$C,0)</f>
        <v>15</v>
      </c>
    </row>
    <row r="49" spans="1:21">
      <c r="A49" s="16">
        <v>140289722</v>
      </c>
      <c r="B49" s="16">
        <v>10</v>
      </c>
      <c r="C49" s="16" t="s">
        <v>50</v>
      </c>
      <c r="D49" s="16">
        <v>74561708</v>
      </c>
      <c r="E49" s="7" t="s">
        <v>84</v>
      </c>
      <c r="F49" s="7" t="s">
        <v>63</v>
      </c>
      <c r="G49" s="7" t="s">
        <v>85</v>
      </c>
      <c r="H49" s="25" t="s">
        <v>86</v>
      </c>
      <c r="I49" s="7" t="s">
        <v>106</v>
      </c>
      <c r="J49" s="16">
        <v>3</v>
      </c>
      <c r="K49" s="16" t="s">
        <v>56</v>
      </c>
      <c r="L49" s="16" t="s">
        <v>104</v>
      </c>
      <c r="N49" s="16">
        <v>30</v>
      </c>
      <c r="O49" s="16">
        <v>3</v>
      </c>
      <c r="P49" s="16">
        <v>1</v>
      </c>
      <c r="Q49" s="16">
        <v>1</v>
      </c>
      <c r="R49" s="16">
        <v>121506946</v>
      </c>
      <c r="S49" s="16">
        <v>2098</v>
      </c>
      <c r="U49">
        <f>MATCH(D49,Отчет!$C:$C,0)</f>
        <v>14</v>
      </c>
    </row>
    <row r="50" spans="1:21">
      <c r="A50" s="16">
        <v>140289596</v>
      </c>
      <c r="B50" s="16">
        <v>6</v>
      </c>
      <c r="C50" s="16" t="s">
        <v>50</v>
      </c>
      <c r="D50" s="16">
        <v>75230596</v>
      </c>
      <c r="E50" s="7" t="s">
        <v>77</v>
      </c>
      <c r="F50" s="7" t="s">
        <v>78</v>
      </c>
      <c r="G50" s="7" t="s">
        <v>79</v>
      </c>
      <c r="H50" s="25" t="s">
        <v>80</v>
      </c>
      <c r="I50" s="7" t="s">
        <v>106</v>
      </c>
      <c r="J50" s="16">
        <v>3</v>
      </c>
      <c r="K50" s="16" t="s">
        <v>56</v>
      </c>
      <c r="L50" s="16" t="s">
        <v>104</v>
      </c>
      <c r="N50" s="16">
        <v>18</v>
      </c>
      <c r="O50" s="16">
        <v>3</v>
      </c>
      <c r="P50" s="16">
        <v>1</v>
      </c>
      <c r="Q50" s="16">
        <v>0</v>
      </c>
      <c r="R50" s="16">
        <v>121506946</v>
      </c>
      <c r="S50" s="16">
        <v>2098</v>
      </c>
      <c r="U50">
        <f>MATCH(D50,Отчет!$C:$C,0)</f>
        <v>23</v>
      </c>
    </row>
    <row r="51" spans="1:21">
      <c r="A51" s="16">
        <v>232015509</v>
      </c>
      <c r="B51" s="16">
        <v>10</v>
      </c>
      <c r="C51" s="16" t="s">
        <v>50</v>
      </c>
      <c r="D51" s="16">
        <v>74013805</v>
      </c>
      <c r="E51" s="7" t="s">
        <v>70</v>
      </c>
      <c r="F51" s="7" t="s">
        <v>71</v>
      </c>
      <c r="G51" s="7" t="s">
        <v>60</v>
      </c>
      <c r="H51" s="25" t="s">
        <v>72</v>
      </c>
      <c r="I51" s="7" t="s">
        <v>106</v>
      </c>
      <c r="J51" s="16">
        <v>3</v>
      </c>
      <c r="K51" s="16" t="s">
        <v>56</v>
      </c>
      <c r="L51" s="16" t="s">
        <v>104</v>
      </c>
      <c r="N51" s="16">
        <v>30</v>
      </c>
      <c r="O51" s="16">
        <v>3</v>
      </c>
      <c r="P51" s="16">
        <v>1</v>
      </c>
      <c r="Q51" s="16">
        <v>1</v>
      </c>
      <c r="R51" s="16">
        <v>121506946</v>
      </c>
      <c r="S51" s="16">
        <v>2098</v>
      </c>
      <c r="U51">
        <f>MATCH(D51,Отчет!$C:$C,0)</f>
        <v>19</v>
      </c>
    </row>
    <row r="52" spans="1:21">
      <c r="A52" s="16">
        <v>232015605</v>
      </c>
      <c r="B52" s="16">
        <v>10</v>
      </c>
      <c r="C52" s="16" t="s">
        <v>50</v>
      </c>
      <c r="D52" s="16">
        <v>74561786</v>
      </c>
      <c r="E52" s="7" t="s">
        <v>51</v>
      </c>
      <c r="F52" s="7" t="s">
        <v>52</v>
      </c>
      <c r="G52" s="7" t="s">
        <v>53</v>
      </c>
      <c r="H52" s="25" t="s">
        <v>54</v>
      </c>
      <c r="I52" s="7" t="s">
        <v>106</v>
      </c>
      <c r="J52" s="16">
        <v>3</v>
      </c>
      <c r="K52" s="16" t="s">
        <v>56</v>
      </c>
      <c r="L52" s="16" t="s">
        <v>104</v>
      </c>
      <c r="N52" s="16">
        <v>30</v>
      </c>
      <c r="O52" s="16">
        <v>3</v>
      </c>
      <c r="P52" s="16">
        <v>1</v>
      </c>
      <c r="Q52" s="16">
        <v>1</v>
      </c>
      <c r="R52" s="16">
        <v>121506946</v>
      </c>
      <c r="S52" s="16">
        <v>2098</v>
      </c>
      <c r="U52">
        <f>MATCH(D52,Отчет!$C:$C,0)</f>
        <v>17</v>
      </c>
    </row>
    <row r="53" spans="1:21">
      <c r="A53" s="16">
        <v>232015533</v>
      </c>
      <c r="B53" s="16">
        <v>10</v>
      </c>
      <c r="C53" s="16" t="s">
        <v>50</v>
      </c>
      <c r="D53" s="16">
        <v>74561738</v>
      </c>
      <c r="E53" s="7" t="s">
        <v>66</v>
      </c>
      <c r="F53" s="7" t="s">
        <v>67</v>
      </c>
      <c r="G53" s="7" t="s">
        <v>68</v>
      </c>
      <c r="H53" s="25" t="s">
        <v>69</v>
      </c>
      <c r="I53" s="7" t="s">
        <v>106</v>
      </c>
      <c r="J53" s="16">
        <v>3</v>
      </c>
      <c r="K53" s="16" t="s">
        <v>56</v>
      </c>
      <c r="L53" s="16" t="s">
        <v>104</v>
      </c>
      <c r="N53" s="16">
        <v>30</v>
      </c>
      <c r="O53" s="16">
        <v>3</v>
      </c>
      <c r="P53" s="16">
        <v>1</v>
      </c>
      <c r="Q53" s="16">
        <v>1</v>
      </c>
      <c r="R53" s="16">
        <v>121506946</v>
      </c>
      <c r="S53" s="16">
        <v>2098</v>
      </c>
      <c r="U53">
        <f>MATCH(D53,Отчет!$C:$C,0)</f>
        <v>16</v>
      </c>
    </row>
    <row r="54" spans="1:21">
      <c r="A54" s="16">
        <v>232015581</v>
      </c>
      <c r="B54" s="16">
        <v>9</v>
      </c>
      <c r="C54" s="16" t="s">
        <v>50</v>
      </c>
      <c r="D54" s="16">
        <v>74561686</v>
      </c>
      <c r="E54" s="7" t="s">
        <v>58</v>
      </c>
      <c r="F54" s="7" t="s">
        <v>59</v>
      </c>
      <c r="G54" s="7" t="s">
        <v>60</v>
      </c>
      <c r="H54" s="25" t="s">
        <v>61</v>
      </c>
      <c r="I54" s="7" t="s">
        <v>106</v>
      </c>
      <c r="J54" s="16">
        <v>3</v>
      </c>
      <c r="K54" s="16" t="s">
        <v>56</v>
      </c>
      <c r="L54" s="16" t="s">
        <v>104</v>
      </c>
      <c r="N54" s="16">
        <v>27</v>
      </c>
      <c r="O54" s="16">
        <v>3</v>
      </c>
      <c r="P54" s="16">
        <v>1</v>
      </c>
      <c r="Q54" s="16">
        <v>1</v>
      </c>
      <c r="R54" s="16">
        <v>121506946</v>
      </c>
      <c r="S54" s="16">
        <v>2098</v>
      </c>
      <c r="U54">
        <f>MATCH(D54,Отчет!$C:$C,0)</f>
        <v>21</v>
      </c>
    </row>
    <row r="55" spans="1:21">
      <c r="A55" s="16">
        <v>140289624</v>
      </c>
      <c r="B55" s="16">
        <v>10</v>
      </c>
      <c r="C55" s="16" t="s">
        <v>50</v>
      </c>
      <c r="D55" s="16">
        <v>74561717</v>
      </c>
      <c r="E55" s="7" t="s">
        <v>94</v>
      </c>
      <c r="F55" s="7" t="s">
        <v>95</v>
      </c>
      <c r="G55" s="7" t="s">
        <v>96</v>
      </c>
      <c r="H55" s="25" t="s">
        <v>97</v>
      </c>
      <c r="I55" s="7" t="s">
        <v>106</v>
      </c>
      <c r="J55" s="16">
        <v>3</v>
      </c>
      <c r="K55" s="16" t="s">
        <v>56</v>
      </c>
      <c r="L55" s="16" t="s">
        <v>104</v>
      </c>
      <c r="N55" s="16">
        <v>30</v>
      </c>
      <c r="O55" s="16">
        <v>3</v>
      </c>
      <c r="P55" s="16">
        <v>1</v>
      </c>
      <c r="Q55" s="16">
        <v>1</v>
      </c>
      <c r="R55" s="16">
        <v>121506946</v>
      </c>
      <c r="S55" s="16">
        <v>2098</v>
      </c>
      <c r="U55">
        <f>MATCH(D55,Отчет!$C:$C,0)</f>
        <v>15</v>
      </c>
    </row>
    <row r="56" spans="1:21">
      <c r="A56" s="16">
        <v>140289746</v>
      </c>
      <c r="B56" s="16">
        <v>10</v>
      </c>
      <c r="C56" s="16" t="s">
        <v>50</v>
      </c>
      <c r="D56" s="16">
        <v>74561724</v>
      </c>
      <c r="E56" s="7" t="s">
        <v>81</v>
      </c>
      <c r="F56" s="7" t="s">
        <v>82</v>
      </c>
      <c r="G56" s="7" t="s">
        <v>53</v>
      </c>
      <c r="H56" s="25" t="s">
        <v>83</v>
      </c>
      <c r="I56" s="7" t="s">
        <v>106</v>
      </c>
      <c r="J56" s="16">
        <v>3</v>
      </c>
      <c r="K56" s="16" t="s">
        <v>56</v>
      </c>
      <c r="L56" s="16" t="s">
        <v>104</v>
      </c>
      <c r="N56" s="16">
        <v>30</v>
      </c>
      <c r="O56" s="16">
        <v>3</v>
      </c>
      <c r="P56" s="16">
        <v>1</v>
      </c>
      <c r="Q56" s="16">
        <v>1</v>
      </c>
      <c r="R56" s="16">
        <v>121506946</v>
      </c>
      <c r="S56" s="16">
        <v>2098</v>
      </c>
      <c r="U56">
        <f>MATCH(D56,Отчет!$C:$C,0)</f>
        <v>18</v>
      </c>
    </row>
    <row r="57" spans="1:21">
      <c r="A57" s="16">
        <v>140289697</v>
      </c>
      <c r="B57" s="16">
        <v>10</v>
      </c>
      <c r="C57" s="16" t="s">
        <v>50</v>
      </c>
      <c r="D57" s="16">
        <v>74561761</v>
      </c>
      <c r="E57" s="7" t="s">
        <v>87</v>
      </c>
      <c r="F57" s="7" t="s">
        <v>88</v>
      </c>
      <c r="G57" s="7" t="s">
        <v>89</v>
      </c>
      <c r="H57" s="25" t="s">
        <v>90</v>
      </c>
      <c r="I57" s="7" t="s">
        <v>106</v>
      </c>
      <c r="J57" s="16">
        <v>3</v>
      </c>
      <c r="K57" s="16" t="s">
        <v>56</v>
      </c>
      <c r="L57" s="16" t="s">
        <v>104</v>
      </c>
      <c r="N57" s="16">
        <v>30</v>
      </c>
      <c r="O57" s="16">
        <v>3</v>
      </c>
      <c r="P57" s="16">
        <v>1</v>
      </c>
      <c r="Q57" s="16">
        <v>1</v>
      </c>
      <c r="R57" s="16">
        <v>121506946</v>
      </c>
      <c r="S57" s="16">
        <v>2098</v>
      </c>
      <c r="U57">
        <f>MATCH(D57,Отчет!$C:$C,0)</f>
        <v>13</v>
      </c>
    </row>
    <row r="58" spans="1:21">
      <c r="A58" s="16">
        <v>232015277</v>
      </c>
      <c r="B58" s="16">
        <v>9</v>
      </c>
      <c r="C58" s="16" t="s">
        <v>50</v>
      </c>
      <c r="D58" s="16">
        <v>74561772</v>
      </c>
      <c r="E58" s="7" t="s">
        <v>73</v>
      </c>
      <c r="F58" s="7" t="s">
        <v>74</v>
      </c>
      <c r="G58" s="7" t="s">
        <v>75</v>
      </c>
      <c r="H58" s="25" t="s">
        <v>76</v>
      </c>
      <c r="I58" s="7" t="s">
        <v>106</v>
      </c>
      <c r="J58" s="16">
        <v>3</v>
      </c>
      <c r="K58" s="16" t="s">
        <v>56</v>
      </c>
      <c r="L58" s="16" t="s">
        <v>104</v>
      </c>
      <c r="N58" s="16">
        <v>27</v>
      </c>
      <c r="O58" s="16">
        <v>3</v>
      </c>
      <c r="P58" s="16">
        <v>1</v>
      </c>
      <c r="Q58" s="16">
        <v>1</v>
      </c>
      <c r="R58" s="16">
        <v>121506946</v>
      </c>
      <c r="S58" s="16">
        <v>2098</v>
      </c>
      <c r="U58">
        <f>MATCH(D58,Отчет!$C:$C,0)</f>
        <v>20</v>
      </c>
    </row>
    <row r="59" spans="1:21">
      <c r="A59" s="16">
        <v>140289672</v>
      </c>
      <c r="B59" s="16">
        <v>10</v>
      </c>
      <c r="C59" s="16" t="s">
        <v>50</v>
      </c>
      <c r="D59" s="16">
        <v>75231131</v>
      </c>
      <c r="E59" s="7" t="s">
        <v>91</v>
      </c>
      <c r="F59" s="7" t="s">
        <v>92</v>
      </c>
      <c r="G59" s="7" t="s">
        <v>79</v>
      </c>
      <c r="H59" s="25" t="s">
        <v>93</v>
      </c>
      <c r="I59" s="7" t="s">
        <v>106</v>
      </c>
      <c r="J59" s="16">
        <v>3</v>
      </c>
      <c r="K59" s="16" t="s">
        <v>56</v>
      </c>
      <c r="L59" s="16" t="s">
        <v>104</v>
      </c>
      <c r="N59" s="16">
        <v>30</v>
      </c>
      <c r="O59" s="16">
        <v>3</v>
      </c>
      <c r="P59" s="16">
        <v>1</v>
      </c>
      <c r="Q59" s="16">
        <v>0</v>
      </c>
      <c r="R59" s="16">
        <v>121506946</v>
      </c>
      <c r="S59" s="16">
        <v>2098</v>
      </c>
      <c r="U59">
        <f>MATCH(D59,Отчет!$C:$C,0)</f>
        <v>12</v>
      </c>
    </row>
    <row r="60" spans="1:21">
      <c r="A60" s="16">
        <v>232015557</v>
      </c>
      <c r="B60" s="16">
        <v>7</v>
      </c>
      <c r="C60" s="16" t="s">
        <v>50</v>
      </c>
      <c r="D60" s="16">
        <v>74561752</v>
      </c>
      <c r="E60" s="7" t="s">
        <v>62</v>
      </c>
      <c r="F60" s="7" t="s">
        <v>63</v>
      </c>
      <c r="G60" s="7" t="s">
        <v>64</v>
      </c>
      <c r="H60" s="25" t="s">
        <v>65</v>
      </c>
      <c r="I60" s="7" t="s">
        <v>106</v>
      </c>
      <c r="J60" s="16">
        <v>3</v>
      </c>
      <c r="K60" s="16" t="s">
        <v>56</v>
      </c>
      <c r="L60" s="16" t="s">
        <v>104</v>
      </c>
      <c r="N60" s="16">
        <v>21</v>
      </c>
      <c r="O60" s="16">
        <v>3</v>
      </c>
      <c r="P60" s="16">
        <v>1</v>
      </c>
      <c r="Q60" s="16">
        <v>1</v>
      </c>
      <c r="R60" s="16">
        <v>121506946</v>
      </c>
      <c r="S60" s="16">
        <v>2098</v>
      </c>
      <c r="U60">
        <f>MATCH(D60,Отчет!$C:$C,0)</f>
        <v>22</v>
      </c>
    </row>
    <row r="61" spans="1:21">
      <c r="A61" s="16">
        <v>185162254</v>
      </c>
      <c r="B61" s="16">
        <v>4</v>
      </c>
      <c r="C61" s="16" t="s">
        <v>50</v>
      </c>
      <c r="D61" s="16">
        <v>75231356</v>
      </c>
      <c r="E61" s="7" t="s">
        <v>98</v>
      </c>
      <c r="F61" s="7" t="s">
        <v>99</v>
      </c>
      <c r="G61" s="7" t="s">
        <v>96</v>
      </c>
      <c r="H61" s="25" t="s">
        <v>100</v>
      </c>
      <c r="I61" s="7" t="s">
        <v>106</v>
      </c>
      <c r="J61" s="16">
        <v>3</v>
      </c>
      <c r="K61" s="16" t="s">
        <v>56</v>
      </c>
      <c r="L61" s="16" t="s">
        <v>104</v>
      </c>
      <c r="N61" s="16">
        <v>12</v>
      </c>
      <c r="O61" s="16">
        <v>3</v>
      </c>
      <c r="P61" s="16">
        <v>1</v>
      </c>
      <c r="Q61" s="16">
        <v>0</v>
      </c>
      <c r="R61" s="16">
        <v>121506946</v>
      </c>
      <c r="S61" s="16">
        <v>2098</v>
      </c>
      <c r="U61">
        <f>MATCH(D61,Отчет!$C:$C,0)</f>
        <v>24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2014-02-21T11:30:47Z</dcterms:modified>
</cp:coreProperties>
</file>