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12" i="1"/>
  <c r="Q27" i="1"/>
  <c r="Q16" i="1"/>
  <c r="Q19" i="1"/>
  <c r="Q15" i="1"/>
  <c r="Q20" i="1"/>
  <c r="Q17" i="1"/>
  <c r="Q23" i="1"/>
  <c r="Q12" i="1"/>
  <c r="Q22" i="1"/>
  <c r="Q18" i="1"/>
  <c r="Q13" i="1"/>
  <c r="Q21" i="1"/>
  <c r="Q14" i="1"/>
  <c r="Q26" i="1"/>
  <c r="Q24" i="1"/>
  <c r="P27" i="1"/>
  <c r="P16" i="1"/>
  <c r="P19" i="1"/>
  <c r="P15" i="1"/>
  <c r="P20" i="1"/>
  <c r="P17" i="1"/>
  <c r="P23" i="1"/>
  <c r="P12" i="1"/>
  <c r="P22" i="1"/>
  <c r="P18" i="1"/>
  <c r="P13" i="1"/>
  <c r="P21" i="1"/>
  <c r="P14" i="1"/>
  <c r="P26" i="1"/>
  <c r="P24" i="1"/>
  <c r="Q25" i="1"/>
  <c r="P25" i="1"/>
  <c r="K27" i="1"/>
  <c r="M27" i="1" s="1"/>
  <c r="K16" i="1"/>
  <c r="M16" i="1" s="1"/>
  <c r="K19" i="1"/>
  <c r="M19" i="1" s="1"/>
  <c r="K15" i="1"/>
  <c r="M15" i="1" s="1"/>
  <c r="K20" i="1"/>
  <c r="M20" i="1" s="1"/>
  <c r="K17" i="1"/>
  <c r="M17" i="1" s="1"/>
  <c r="K23" i="1"/>
  <c r="M23" i="1" s="1"/>
  <c r="K12" i="1"/>
  <c r="M12" i="1" s="1"/>
  <c r="K22" i="1"/>
  <c r="M22" i="1" s="1"/>
  <c r="K18" i="1"/>
  <c r="M18" i="1" s="1"/>
  <c r="K13" i="1"/>
  <c r="M13" i="1" s="1"/>
  <c r="K21" i="1"/>
  <c r="M21" i="1" s="1"/>
  <c r="K14" i="1"/>
  <c r="M14" i="1" s="1"/>
  <c r="K26" i="1"/>
  <c r="M26" i="1" s="1"/>
  <c r="K24" i="1"/>
  <c r="M24" i="1" s="1"/>
  <c r="K25" i="1"/>
  <c r="M25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3" i="2"/>
</calcChain>
</file>

<file path=xl/sharedStrings.xml><?xml version="1.0" encoding="utf-8"?>
<sst xmlns="http://schemas.openxmlformats.org/spreadsheetml/2006/main" count="557" uniqueCount="119">
  <si>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</si>
  <si>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</si>
  <si>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</si>
  <si>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</si>
  <si>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</si>
  <si>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</si>
  <si>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</si>
  <si>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</si>
  <si>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</si>
  <si>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</si>
  <si>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</si>
  <si>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</si>
  <si>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</si>
  <si>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</si>
  <si>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</si>
  <si>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</si>
  <si>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</si>
  <si>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</si>
  <si>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</si>
  <si>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</si>
  <si>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</si>
  <si>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</si>
  <si>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</si>
  <si>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</si>
  <si>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</si>
  <si>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</si>
  <si>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</si>
  <si>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</si>
  <si>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</si>
  <si>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</si>
  <si>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</si>
  <si>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</si>
  <si>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</si>
  <si>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</si>
  <si>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</si>
  <si>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</si>
  <si>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</si>
  <si>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</si>
  <si>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</si>
  <si>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МФИЛЛ151</t>
  </si>
  <si>
    <t>Чарчоглян</t>
  </si>
  <si>
    <t>Анна</t>
  </si>
  <si>
    <t>Артемовна</t>
  </si>
  <si>
    <t>М151МКМПР016</t>
  </si>
  <si>
    <t>Академическое письмо (русский язык)</t>
  </si>
  <si>
    <t>Экзамен</t>
  </si>
  <si>
    <t>2015/2016 учебный год 1 модуль</t>
  </si>
  <si>
    <t>stAdaptation</t>
  </si>
  <si>
    <t>Компаративистика: русская литература в кросс-культурной перспективе</t>
  </si>
  <si>
    <t>Обгольц</t>
  </si>
  <si>
    <t>Дмитрий</t>
  </si>
  <si>
    <t>Олегович</t>
  </si>
  <si>
    <t>М151МКМПР012</t>
  </si>
  <si>
    <t>Красовицкая</t>
  </si>
  <si>
    <t>Мария</t>
  </si>
  <si>
    <t>Ильинична</t>
  </si>
  <si>
    <t>М151МКМПР008</t>
  </si>
  <si>
    <t>Александров</t>
  </si>
  <si>
    <t>Александр</t>
  </si>
  <si>
    <t>Александрович</t>
  </si>
  <si>
    <t>М151МКМПР001</t>
  </si>
  <si>
    <t>Пенкина</t>
  </si>
  <si>
    <t>Анастасия</t>
  </si>
  <si>
    <t>Валерьевна</t>
  </si>
  <si>
    <t>М151МКМПР013</t>
  </si>
  <si>
    <t>Копенгаген</t>
  </si>
  <si>
    <t>Грэхем Эндрю</t>
  </si>
  <si>
    <t>-</t>
  </si>
  <si>
    <t>М151МКМПР007</t>
  </si>
  <si>
    <t>Расторгуева</t>
  </si>
  <si>
    <t>Юрьевна</t>
  </si>
  <si>
    <t>М151МКМПР014</t>
  </si>
  <si>
    <t>Горевая</t>
  </si>
  <si>
    <t>Витальевна</t>
  </si>
  <si>
    <t>М151МКМПР003</t>
  </si>
  <si>
    <t>Цой</t>
  </si>
  <si>
    <t>Оксана</t>
  </si>
  <si>
    <t>Александровна</t>
  </si>
  <si>
    <t>М151МКМПР017</t>
  </si>
  <si>
    <t>Фалькон</t>
  </si>
  <si>
    <t>М151МКМПР015</t>
  </si>
  <si>
    <t>Гизатуллин</t>
  </si>
  <si>
    <t>Олег</t>
  </si>
  <si>
    <t>Игоревич</t>
  </si>
  <si>
    <t>М151МКМПР002</t>
  </si>
  <si>
    <t>Актуальные проблемы компаративистики</t>
  </si>
  <si>
    <t>stCommon</t>
  </si>
  <si>
    <t>Климова</t>
  </si>
  <si>
    <t>Ульяна</t>
  </si>
  <si>
    <t>Геннадьевна</t>
  </si>
  <si>
    <t>М151МКМПР006</t>
  </si>
  <si>
    <t>Казакова</t>
  </si>
  <si>
    <t>Ольга</t>
  </si>
  <si>
    <t>Владимировна</t>
  </si>
  <si>
    <t>М151МКМПР005</t>
  </si>
  <si>
    <t>Жданова</t>
  </si>
  <si>
    <t>Наталья</t>
  </si>
  <si>
    <t>Вячеславовна</t>
  </si>
  <si>
    <t>М151МКМПР004</t>
  </si>
  <si>
    <t>Лукьянова</t>
  </si>
  <si>
    <t>М151МКМПР010</t>
  </si>
  <si>
    <t>Кривошеина</t>
  </si>
  <si>
    <t>Андреевна</t>
  </si>
  <si>
    <t>М151МКМПР009</t>
  </si>
  <si>
    <t>История русской литературы</t>
  </si>
  <si>
    <t>2015/2016 учебный год 2 модуль</t>
  </si>
  <si>
    <t>н/я</t>
  </si>
  <si>
    <t>Да</t>
  </si>
  <si>
    <t>1 - 3</t>
  </si>
  <si>
    <t>4 - 7</t>
  </si>
  <si>
    <t>8 - 10</t>
  </si>
  <si>
    <t>11 - 13</t>
  </si>
  <si>
    <t>Дата выгрузки: 14.01.2016</t>
  </si>
  <si>
    <t>Период: c 2015/2016 учебный год I семестр по 2015/2016 учебный год I семестр</t>
  </si>
  <si>
    <t>Факультет/отделение: Факультет гуманитарных наук</t>
  </si>
  <si>
    <t>Направление  подготовки: Филология", Магистерская программа "Компаративистика: русская литература в кросс-культурной перспективе</t>
  </si>
  <si>
    <t>Уровень образования, номер курса: Магистратура 1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</si>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</sst>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0</xdr:row>
          <xdr:rowOff>190500</xdr:rowOff>
        </xdr:from>
        <xdr:to>
          <xdr:col>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U27"/>
  <sheetViews>
    <sheetView tabSelected="1" topLeftCell="A10" workbookViewId="0">
      <selection activeCell="Y10" sqref="Y10"/>
    </sheetView>
  </sheetViews>
  <sheetFormatPr defaultRowHeight="12.75" x14ac:dyDescent="0.2"/>
  <cols>
    <col min="1" max="1" width="9.140625" style="18"/>
    <col min="2" max="2" width="20.28515625" style="9" customWidth="1"/>
    <col min="3" max="3" width="13.85546875" style="7" hidden="1" customWidth="1"/>
    <col min="4" max="4" width="12.5703125" style="1" customWidth="1"/>
    <col min="5" max="5" width="66.7109375" style="7" customWidth="1"/>
    <col min="6" max="6" width="10.7109375" style="1" hidden="1" customWidth="1"/>
    <col min="7" max="9" width="10.7109375" style="26" customWidth="1"/>
    <col min="10" max="13" width="10.7109375" style="13" customWidth="1"/>
    <col min="14" max="15" width="10.7109375" style="25" hidden="1" customWidth="1"/>
    <col min="16" max="16" width="10.7109375" style="25" customWidth="1"/>
    <col min="17" max="17" width="10.7109375" style="26" customWidth="1"/>
    <col min="18" max="18" width="10.7109375" style="25" customWidth="1"/>
    <col min="19" max="19" width="10.7109375" style="26" customWidth="1"/>
    <col min="20" max="20" width="10.7109375" style="26" hidden="1" customWidth="1"/>
    <col min="21" max="63" width="10.7109375" style="1" customWidth="1"/>
    <col min="64" max="16384" width="9.140625" style="1"/>
  </cols>
  <sheetData>
    <row r="1" spans="1:21" s="6" customFormat="1" ht="32.25" customHeight="1" x14ac:dyDescent="0.2">
      <c r="A1" s="27" t="s">
        <v>34</v>
      </c>
      <c r="B1" s="19"/>
      <c r="C1" s="19"/>
      <c r="D1" s="19"/>
      <c r="G1" s="22"/>
      <c r="H1" s="22"/>
      <c r="I1" s="22"/>
      <c r="J1" s="11"/>
      <c r="K1" s="11"/>
      <c r="L1" s="11"/>
      <c r="M1" s="11"/>
      <c r="N1" s="21"/>
      <c r="O1" s="21"/>
      <c r="P1" s="33" t="s">
        <v>27</v>
      </c>
      <c r="Q1" s="33"/>
      <c r="R1" s="33"/>
      <c r="S1" s="33"/>
      <c r="T1" s="22"/>
    </row>
    <row r="2" spans="1:21" s="5" customFormat="1" ht="15.75" customHeight="1" x14ac:dyDescent="0.2">
      <c r="A2" s="28" t="s">
        <v>112</v>
      </c>
      <c r="B2" s="6"/>
      <c r="C2" s="6"/>
      <c r="D2" s="6"/>
      <c r="E2" s="6"/>
      <c r="F2" s="6"/>
      <c r="G2" s="22"/>
      <c r="H2" s="22"/>
      <c r="I2" s="22"/>
      <c r="J2" s="6"/>
      <c r="K2" s="6"/>
      <c r="L2" s="6"/>
      <c r="M2" s="12"/>
      <c r="N2" s="23"/>
      <c r="O2" s="23"/>
      <c r="P2" s="32" t="s">
        <v>26</v>
      </c>
      <c r="Q2" s="32"/>
      <c r="R2" s="32"/>
      <c r="S2" s="32"/>
      <c r="T2" s="24"/>
    </row>
    <row r="3" spans="1:21" s="5" customFormat="1" ht="15.75" customHeight="1" x14ac:dyDescent="0.2">
      <c r="A3" s="28" t="s">
        <v>113</v>
      </c>
      <c r="B3" s="6"/>
      <c r="C3" s="6"/>
      <c r="D3" s="6"/>
      <c r="E3" s="6"/>
      <c r="F3" s="6"/>
      <c r="G3" s="22"/>
      <c r="H3" s="22"/>
      <c r="I3" s="22"/>
      <c r="J3" s="6"/>
      <c r="K3" s="6"/>
      <c r="L3" s="6"/>
      <c r="M3" s="12"/>
      <c r="N3" s="23"/>
      <c r="O3" s="23"/>
      <c r="P3" s="32"/>
      <c r="Q3" s="32"/>
      <c r="R3" s="32"/>
      <c r="S3" s="32"/>
      <c r="T3" s="24"/>
    </row>
    <row r="4" spans="1:21" s="5" customFormat="1" ht="15.75" customHeight="1" x14ac:dyDescent="0.2">
      <c r="A4" s="28" t="s">
        <v>114</v>
      </c>
      <c r="B4" s="6"/>
      <c r="C4" s="6"/>
      <c r="D4" s="6"/>
      <c r="E4" s="6"/>
      <c r="F4" s="6"/>
      <c r="G4" s="22"/>
      <c r="H4" s="22"/>
      <c r="I4" s="22"/>
      <c r="J4" s="6"/>
      <c r="K4" s="6"/>
      <c r="L4" s="6"/>
      <c r="M4" s="12"/>
      <c r="N4" s="23"/>
      <c r="O4" s="23"/>
      <c r="P4" s="23"/>
      <c r="Q4" s="24"/>
      <c r="R4" s="23"/>
      <c r="S4" s="24"/>
      <c r="T4" s="24"/>
    </row>
    <row r="5" spans="1:21" s="5" customFormat="1" ht="15.75" customHeight="1" x14ac:dyDescent="0.2">
      <c r="A5" s="28" t="s">
        <v>115</v>
      </c>
      <c r="B5" s="6"/>
      <c r="C5" s="6"/>
      <c r="D5" s="6"/>
      <c r="E5" s="6"/>
      <c r="F5" s="6"/>
      <c r="G5" s="22"/>
      <c r="H5" s="22"/>
      <c r="I5" s="22"/>
      <c r="J5" s="6"/>
      <c r="K5" s="6"/>
      <c r="L5" s="6"/>
      <c r="M5" s="12"/>
      <c r="N5" s="23"/>
      <c r="O5" s="23"/>
      <c r="P5" s="23"/>
      <c r="Q5" s="24"/>
      <c r="R5" s="23"/>
      <c r="S5" s="24"/>
      <c r="T5" s="24"/>
    </row>
    <row r="6" spans="1:21" s="5" customFormat="1" ht="15.75" customHeight="1" x14ac:dyDescent="0.2">
      <c r="A6" s="29" t="s">
        <v>116</v>
      </c>
      <c r="B6" s="8"/>
      <c r="C6" s="4"/>
      <c r="D6" s="4"/>
      <c r="E6" s="4"/>
      <c r="G6" s="54"/>
      <c r="H6" s="24" t="s">
        <v>117</v>
      </c>
      <c r="I6" s="24"/>
      <c r="J6" s="12"/>
      <c r="K6" s="12"/>
      <c r="L6" s="12"/>
      <c r="M6" s="12"/>
      <c r="N6" s="23"/>
      <c r="O6" s="23"/>
      <c r="P6" s="23"/>
      <c r="Q6" s="24"/>
      <c r="R6" s="23"/>
      <c r="S6" s="24"/>
      <c r="T6" s="24"/>
    </row>
    <row r="7" spans="1:21" s="5" customFormat="1" ht="15.75" customHeight="1" x14ac:dyDescent="0.2">
      <c r="A7" s="18"/>
      <c r="B7" s="8"/>
      <c r="G7" s="24"/>
      <c r="H7" s="24"/>
      <c r="I7" s="24"/>
      <c r="J7" s="12"/>
      <c r="K7" s="12"/>
      <c r="L7" s="12"/>
      <c r="M7" s="12"/>
      <c r="N7" s="23"/>
      <c r="O7" s="23"/>
      <c r="P7" s="23"/>
      <c r="Q7" s="24"/>
      <c r="R7" s="23"/>
      <c r="S7" s="24"/>
      <c r="T7" s="24"/>
    </row>
    <row r="8" spans="1:21" s="2" customFormat="1" ht="20.25" customHeight="1" x14ac:dyDescent="0.2">
      <c r="A8" s="34" t="s">
        <v>2</v>
      </c>
      <c r="B8" s="35" t="s">
        <v>3</v>
      </c>
      <c r="C8" s="34" t="s">
        <v>6</v>
      </c>
      <c r="D8" s="34" t="s">
        <v>1</v>
      </c>
      <c r="E8" s="34" t="s">
        <v>38</v>
      </c>
      <c r="G8" s="36" t="s">
        <v>46</v>
      </c>
      <c r="H8" s="34"/>
      <c r="I8" s="37" t="s">
        <v>105</v>
      </c>
      <c r="J8" s="48" t="s">
        <v>21</v>
      </c>
      <c r="K8" s="48" t="s">
        <v>22</v>
      </c>
      <c r="L8" s="49" t="s">
        <v>32</v>
      </c>
      <c r="M8" s="48" t="s">
        <v>23</v>
      </c>
      <c r="N8" s="50" t="s">
        <v>28</v>
      </c>
      <c r="O8" s="50" t="s">
        <v>29</v>
      </c>
      <c r="P8" s="51" t="s">
        <v>30</v>
      </c>
      <c r="Q8" s="50" t="s">
        <v>5</v>
      </c>
      <c r="R8" s="50" t="s">
        <v>24</v>
      </c>
      <c r="S8" s="50" t="s">
        <v>25</v>
      </c>
      <c r="T8" s="30" t="s">
        <v>33</v>
      </c>
    </row>
    <row r="9" spans="1:21" s="2" customFormat="1" ht="20.25" customHeight="1" x14ac:dyDescent="0.2">
      <c r="A9" s="34"/>
      <c r="B9" s="35"/>
      <c r="C9" s="34"/>
      <c r="D9" s="34"/>
      <c r="E9" s="34"/>
      <c r="G9" s="36" t="s">
        <v>45</v>
      </c>
      <c r="H9" s="34"/>
      <c r="I9" s="37" t="s">
        <v>45</v>
      </c>
      <c r="J9" s="48"/>
      <c r="K9" s="48"/>
      <c r="L9" s="49"/>
      <c r="M9" s="48"/>
      <c r="N9" s="50"/>
      <c r="O9" s="50"/>
      <c r="P9" s="51"/>
      <c r="Q9" s="50"/>
      <c r="R9" s="50"/>
      <c r="S9" s="50"/>
      <c r="T9" s="30"/>
    </row>
    <row r="10" spans="1:21" s="3" customFormat="1" ht="200.1" customHeight="1" x14ac:dyDescent="0.2">
      <c r="A10" s="34"/>
      <c r="B10" s="35"/>
      <c r="C10" s="34"/>
      <c r="D10" s="34"/>
      <c r="E10" s="34"/>
      <c r="F10" s="20" t="s">
        <v>31</v>
      </c>
      <c r="G10" s="38" t="s">
        <v>44</v>
      </c>
      <c r="H10" s="38" t="s">
        <v>85</v>
      </c>
      <c r="I10" s="38" t="s">
        <v>104</v>
      </c>
      <c r="J10" s="48"/>
      <c r="K10" s="48"/>
      <c r="L10" s="49"/>
      <c r="M10" s="48"/>
      <c r="N10" s="50"/>
      <c r="O10" s="50"/>
      <c r="P10" s="51"/>
      <c r="Q10" s="50"/>
      <c r="R10" s="50"/>
      <c r="S10" s="50"/>
      <c r="T10" s="30"/>
    </row>
    <row r="11" spans="1:21" s="10" customFormat="1" ht="18.75" customHeight="1" x14ac:dyDescent="0.2">
      <c r="A11" s="31" t="s">
        <v>4</v>
      </c>
      <c r="B11" s="31"/>
      <c r="C11" s="31"/>
      <c r="D11" s="31"/>
      <c r="E11" s="31"/>
      <c r="G11" s="39">
        <v>3</v>
      </c>
      <c r="H11" s="39">
        <v>3</v>
      </c>
      <c r="I11" s="39">
        <v>3</v>
      </c>
      <c r="J11" s="48"/>
      <c r="K11" s="48"/>
      <c r="L11" s="49"/>
      <c r="M11" s="48"/>
      <c r="N11" s="50"/>
      <c r="O11" s="50"/>
      <c r="P11" s="51"/>
      <c r="Q11" s="50"/>
      <c r="R11" s="50"/>
      <c r="S11" s="50"/>
      <c r="T11" s="30"/>
    </row>
    <row r="12" spans="1:21" x14ac:dyDescent="0.2">
      <c r="A12" s="40" t="s">
        <v>108</v>
      </c>
      <c r="B12" s="41" t="s">
        <v>103</v>
      </c>
      <c r="C12" s="42">
        <v>1164856449</v>
      </c>
      <c r="D12" s="43" t="s">
        <v>39</v>
      </c>
      <c r="E12" s="42" t="s">
        <v>48</v>
      </c>
      <c r="F12" s="1">
        <f>MATCH(C12,Данные!$D:$D,0)</f>
        <v>29</v>
      </c>
      <c r="G12" s="46"/>
      <c r="H12" s="46">
        <v>10</v>
      </c>
      <c r="I12" s="46">
        <v>8</v>
      </c>
      <c r="J12" s="52">
        <v>30</v>
      </c>
      <c r="K12" s="52">
        <f>IF(L12 &gt; 0, MAX(L$12:L$27) / L12, 0)</f>
        <v>1</v>
      </c>
      <c r="L12" s="52">
        <v>3</v>
      </c>
      <c r="M12" s="52">
        <f>J12*K12</f>
        <v>30</v>
      </c>
      <c r="N12" s="53">
        <v>18</v>
      </c>
      <c r="O12" s="53">
        <v>2</v>
      </c>
      <c r="P12" s="53">
        <f>IF(O12 &gt; 0,N12/O12,0)</f>
        <v>9</v>
      </c>
      <c r="Q12" s="46">
        <f>MIN($G12:I12)</f>
        <v>8</v>
      </c>
      <c r="R12" s="53"/>
      <c r="S12" s="46">
        <v>2</v>
      </c>
      <c r="T12" s="26">
        <v>1</v>
      </c>
      <c r="U12" s="1" t="s">
        <v>118</v>
      </c>
    </row>
    <row r="13" spans="1:21" x14ac:dyDescent="0.2">
      <c r="A13" s="44"/>
      <c r="B13" s="41" t="s">
        <v>64</v>
      </c>
      <c r="C13" s="42">
        <v>1164856501</v>
      </c>
      <c r="D13" s="43" t="s">
        <v>39</v>
      </c>
      <c r="E13" s="42" t="s">
        <v>48</v>
      </c>
      <c r="F13" s="1">
        <f>MATCH(C13,Данные!$D:$D,0)</f>
        <v>7</v>
      </c>
      <c r="G13" s="46">
        <v>9</v>
      </c>
      <c r="H13" s="46">
        <v>10</v>
      </c>
      <c r="I13" s="46">
        <v>8</v>
      </c>
      <c r="J13" s="52">
        <v>30</v>
      </c>
      <c r="K13" s="52">
        <f>IF(L13 &gt; 0, MAX(L$12:L$27) / L13, 0)</f>
        <v>1</v>
      </c>
      <c r="L13" s="52">
        <v>3</v>
      </c>
      <c r="M13" s="52">
        <f>J13*K13</f>
        <v>30</v>
      </c>
      <c r="N13" s="53">
        <v>27</v>
      </c>
      <c r="O13" s="53">
        <v>3</v>
      </c>
      <c r="P13" s="53">
        <f>IF(O13 &gt; 0,N13/O13,0)</f>
        <v>9</v>
      </c>
      <c r="Q13" s="46">
        <f>MIN($G13:I13)</f>
        <v>8</v>
      </c>
      <c r="R13" s="53"/>
      <c r="S13" s="46">
        <v>3</v>
      </c>
      <c r="T13" s="26">
        <v>2</v>
      </c>
      <c r="U13" s="1" t="s">
        <v>118</v>
      </c>
    </row>
    <row r="14" spans="1:21" x14ac:dyDescent="0.2">
      <c r="A14" s="44"/>
      <c r="B14" s="41" t="s">
        <v>80</v>
      </c>
      <c r="C14" s="42">
        <v>1164856527</v>
      </c>
      <c r="D14" s="43" t="s">
        <v>39</v>
      </c>
      <c r="E14" s="42" t="s">
        <v>48</v>
      </c>
      <c r="F14" s="1">
        <f>MATCH(C14,Данные!$D:$D,0)</f>
        <v>12</v>
      </c>
      <c r="G14" s="46">
        <v>8</v>
      </c>
      <c r="H14" s="46">
        <v>10</v>
      </c>
      <c r="I14" s="46">
        <v>8</v>
      </c>
      <c r="J14" s="52">
        <v>30</v>
      </c>
      <c r="K14" s="52">
        <f>IF(L14 &gt; 0, MAX(L$12:L$27) / L14, 0)</f>
        <v>1</v>
      </c>
      <c r="L14" s="52">
        <v>3</v>
      </c>
      <c r="M14" s="52">
        <f>J14*K14</f>
        <v>30</v>
      </c>
      <c r="N14" s="53">
        <v>26</v>
      </c>
      <c r="O14" s="53">
        <v>3</v>
      </c>
      <c r="P14" s="53">
        <f>IF(O14 &gt; 0,N14/O14,0)</f>
        <v>8.6666666666666661</v>
      </c>
      <c r="Q14" s="46">
        <f>MIN($G14:I14)</f>
        <v>8</v>
      </c>
      <c r="R14" s="53"/>
      <c r="S14" s="46">
        <v>3</v>
      </c>
      <c r="T14" s="26">
        <v>3</v>
      </c>
      <c r="U14" s="1" t="s">
        <v>118</v>
      </c>
    </row>
    <row r="15" spans="1:21" x14ac:dyDescent="0.2">
      <c r="A15" s="40" t="s">
        <v>109</v>
      </c>
      <c r="B15" s="41" t="s">
        <v>94</v>
      </c>
      <c r="C15" s="42">
        <v>1164856410</v>
      </c>
      <c r="D15" s="43" t="s">
        <v>39</v>
      </c>
      <c r="E15" s="42" t="s">
        <v>48</v>
      </c>
      <c r="F15" s="1">
        <f>MATCH(C15,Данные!$D:$D,0)</f>
        <v>16</v>
      </c>
      <c r="G15" s="46"/>
      <c r="H15" s="46">
        <v>9</v>
      </c>
      <c r="I15" s="46">
        <v>8</v>
      </c>
      <c r="J15" s="52">
        <v>27</v>
      </c>
      <c r="K15" s="52">
        <f>IF(L15 &gt; 0, MAX(L$12:L$27) / L15, 0)</f>
        <v>1</v>
      </c>
      <c r="L15" s="52">
        <v>3</v>
      </c>
      <c r="M15" s="52">
        <f>J15*K15</f>
        <v>27</v>
      </c>
      <c r="N15" s="53">
        <v>17</v>
      </c>
      <c r="O15" s="53">
        <v>2</v>
      </c>
      <c r="P15" s="53">
        <f>IF(O15 &gt; 0,N15/O15,0)</f>
        <v>8.5</v>
      </c>
      <c r="Q15" s="46">
        <f>MIN($G15:I15)</f>
        <v>8</v>
      </c>
      <c r="R15" s="53"/>
      <c r="S15" s="46">
        <v>2</v>
      </c>
      <c r="T15" s="26">
        <v>4</v>
      </c>
      <c r="U15" s="1" t="s">
        <v>118</v>
      </c>
    </row>
    <row r="16" spans="1:21" x14ac:dyDescent="0.2">
      <c r="A16" s="44"/>
      <c r="B16" s="41" t="s">
        <v>74</v>
      </c>
      <c r="C16" s="42">
        <v>1164856384</v>
      </c>
      <c r="D16" s="43" t="s">
        <v>39</v>
      </c>
      <c r="E16" s="42" t="s">
        <v>48</v>
      </c>
      <c r="F16" s="1">
        <f>MATCH(C16,Данные!$D:$D,0)</f>
        <v>10</v>
      </c>
      <c r="G16" s="46">
        <v>8</v>
      </c>
      <c r="H16" s="46">
        <v>9</v>
      </c>
      <c r="I16" s="46">
        <v>8</v>
      </c>
      <c r="J16" s="52">
        <v>27</v>
      </c>
      <c r="K16" s="52">
        <f>IF(L16 &gt; 0, MAX(L$12:L$27) / L16, 0)</f>
        <v>1</v>
      </c>
      <c r="L16" s="52">
        <v>3</v>
      </c>
      <c r="M16" s="52">
        <f>J16*K16</f>
        <v>27</v>
      </c>
      <c r="N16" s="53">
        <v>25</v>
      </c>
      <c r="O16" s="53">
        <v>3</v>
      </c>
      <c r="P16" s="53">
        <f>IF(O16 &gt; 0,N16/O16,0)</f>
        <v>8.3333333333333339</v>
      </c>
      <c r="Q16" s="46">
        <f>MIN($G16:I16)</f>
        <v>8</v>
      </c>
      <c r="R16" s="53"/>
      <c r="S16" s="46">
        <v>3</v>
      </c>
      <c r="T16" s="26">
        <v>5</v>
      </c>
      <c r="U16" s="1" t="s">
        <v>118</v>
      </c>
    </row>
    <row r="17" spans="1:21" x14ac:dyDescent="0.2">
      <c r="A17" s="44"/>
      <c r="B17" s="41" t="s">
        <v>68</v>
      </c>
      <c r="C17" s="42">
        <v>1178850448</v>
      </c>
      <c r="D17" s="43" t="s">
        <v>39</v>
      </c>
      <c r="E17" s="42" t="s">
        <v>48</v>
      </c>
      <c r="F17" s="1">
        <f>MATCH(C17,Данные!$D:$D,0)</f>
        <v>8</v>
      </c>
      <c r="G17" s="46">
        <v>8</v>
      </c>
      <c r="H17" s="46">
        <v>9</v>
      </c>
      <c r="I17" s="46">
        <v>8</v>
      </c>
      <c r="J17" s="52">
        <v>27</v>
      </c>
      <c r="K17" s="52">
        <f>IF(L17 &gt; 0, MAX(L$12:L$27) / L17, 0)</f>
        <v>1</v>
      </c>
      <c r="L17" s="52">
        <v>3</v>
      </c>
      <c r="M17" s="52">
        <f>J17*K17</f>
        <v>27</v>
      </c>
      <c r="N17" s="53">
        <v>25</v>
      </c>
      <c r="O17" s="53">
        <v>3</v>
      </c>
      <c r="P17" s="53">
        <f>IF(O17 &gt; 0,N17/O17,0)</f>
        <v>8.3333333333333339</v>
      </c>
      <c r="Q17" s="46">
        <f>MIN($G17:I17)</f>
        <v>8</v>
      </c>
      <c r="R17" s="53"/>
      <c r="S17" s="46">
        <v>3</v>
      </c>
      <c r="T17" s="26">
        <v>6</v>
      </c>
      <c r="U17" s="1" t="s">
        <v>118</v>
      </c>
    </row>
    <row r="18" spans="1:21" x14ac:dyDescent="0.2">
      <c r="A18" s="44"/>
      <c r="B18" s="41" t="s">
        <v>52</v>
      </c>
      <c r="C18" s="42">
        <v>1164856488</v>
      </c>
      <c r="D18" s="43" t="s">
        <v>39</v>
      </c>
      <c r="E18" s="42" t="s">
        <v>48</v>
      </c>
      <c r="F18" s="1">
        <f>MATCH(C18,Данные!$D:$D,0)</f>
        <v>4</v>
      </c>
      <c r="G18" s="46">
        <v>8</v>
      </c>
      <c r="H18" s="46">
        <v>9</v>
      </c>
      <c r="I18" s="46">
        <v>8</v>
      </c>
      <c r="J18" s="52">
        <v>27</v>
      </c>
      <c r="K18" s="52">
        <f>IF(L18 &gt; 0, MAX(L$12:L$27) / L18, 0)</f>
        <v>1</v>
      </c>
      <c r="L18" s="52">
        <v>3</v>
      </c>
      <c r="M18" s="52">
        <f>J18*K18</f>
        <v>27</v>
      </c>
      <c r="N18" s="53">
        <v>25</v>
      </c>
      <c r="O18" s="53">
        <v>3</v>
      </c>
      <c r="P18" s="53">
        <f>IF(O18 &gt; 0,N18/O18,0)</f>
        <v>8.3333333333333339</v>
      </c>
      <c r="Q18" s="46">
        <f>MIN($G18:I18)</f>
        <v>8</v>
      </c>
      <c r="R18" s="53"/>
      <c r="S18" s="46">
        <v>3</v>
      </c>
      <c r="T18" s="26">
        <v>7</v>
      </c>
      <c r="U18" s="1" t="s">
        <v>118</v>
      </c>
    </row>
    <row r="19" spans="1:21" x14ac:dyDescent="0.2">
      <c r="A19" s="40" t="s">
        <v>110</v>
      </c>
      <c r="B19" s="41" t="s">
        <v>98</v>
      </c>
      <c r="C19" s="42">
        <v>1164856397</v>
      </c>
      <c r="D19" s="43" t="s">
        <v>39</v>
      </c>
      <c r="E19" s="42" t="s">
        <v>48</v>
      </c>
      <c r="F19" s="1">
        <f>MATCH(C19,Данные!$D:$D,0)</f>
        <v>17</v>
      </c>
      <c r="G19" s="46"/>
      <c r="H19" s="46">
        <v>8</v>
      </c>
      <c r="I19" s="46">
        <v>8</v>
      </c>
      <c r="J19" s="52">
        <v>24</v>
      </c>
      <c r="K19" s="52">
        <f>IF(L19 &gt; 0, MAX(L$12:L$27) / L19, 0)</f>
        <v>1</v>
      </c>
      <c r="L19" s="52">
        <v>3</v>
      </c>
      <c r="M19" s="52">
        <f>J19*K19</f>
        <v>24</v>
      </c>
      <c r="N19" s="53">
        <v>16</v>
      </c>
      <c r="O19" s="53">
        <v>2</v>
      </c>
      <c r="P19" s="53">
        <f>IF(O19 &gt; 0,N19/O19,0)</f>
        <v>8</v>
      </c>
      <c r="Q19" s="46">
        <f>MIN($G19:I19)</f>
        <v>8</v>
      </c>
      <c r="R19" s="53"/>
      <c r="S19" s="46">
        <v>2</v>
      </c>
      <c r="T19" s="26">
        <v>8</v>
      </c>
      <c r="U19" s="1" t="s">
        <v>118</v>
      </c>
    </row>
    <row r="20" spans="1:21" x14ac:dyDescent="0.2">
      <c r="A20" s="44"/>
      <c r="B20" s="41" t="s">
        <v>90</v>
      </c>
      <c r="C20" s="42">
        <v>1164856423</v>
      </c>
      <c r="D20" s="43" t="s">
        <v>39</v>
      </c>
      <c r="E20" s="42" t="s">
        <v>48</v>
      </c>
      <c r="F20" s="1">
        <f>MATCH(C20,Данные!$D:$D,0)</f>
        <v>15</v>
      </c>
      <c r="G20" s="46"/>
      <c r="H20" s="46">
        <v>8</v>
      </c>
      <c r="I20" s="46">
        <v>8</v>
      </c>
      <c r="J20" s="52">
        <v>24</v>
      </c>
      <c r="K20" s="52">
        <f>IF(L20 &gt; 0, MAX(L$12:L$27) / L20, 0)</f>
        <v>1</v>
      </c>
      <c r="L20" s="52">
        <v>3</v>
      </c>
      <c r="M20" s="52">
        <f>J20*K20</f>
        <v>24</v>
      </c>
      <c r="N20" s="53">
        <v>16</v>
      </c>
      <c r="O20" s="53">
        <v>2</v>
      </c>
      <c r="P20" s="53">
        <f>IF(O20 &gt; 0,N20/O20,0)</f>
        <v>8</v>
      </c>
      <c r="Q20" s="46">
        <f>MIN($G20:I20)</f>
        <v>8</v>
      </c>
      <c r="R20" s="53"/>
      <c r="S20" s="46">
        <v>2</v>
      </c>
      <c r="T20" s="26">
        <v>9</v>
      </c>
      <c r="U20" s="1" t="s">
        <v>118</v>
      </c>
    </row>
    <row r="21" spans="1:21" x14ac:dyDescent="0.2">
      <c r="A21" s="44"/>
      <c r="B21" s="41" t="s">
        <v>71</v>
      </c>
      <c r="C21" s="42">
        <v>1164856514</v>
      </c>
      <c r="D21" s="43" t="s">
        <v>39</v>
      </c>
      <c r="E21" s="42" t="s">
        <v>48</v>
      </c>
      <c r="F21" s="1">
        <f>MATCH(C21,Данные!$D:$D,0)</f>
        <v>9</v>
      </c>
      <c r="G21" s="46">
        <v>7</v>
      </c>
      <c r="H21" s="46">
        <v>8</v>
      </c>
      <c r="I21" s="46">
        <v>8</v>
      </c>
      <c r="J21" s="52">
        <v>24</v>
      </c>
      <c r="K21" s="52">
        <f>IF(L21 &gt; 0, MAX(L$12:L$27) / L21, 0)</f>
        <v>1</v>
      </c>
      <c r="L21" s="52">
        <v>3</v>
      </c>
      <c r="M21" s="52">
        <f>J21*K21</f>
        <v>24</v>
      </c>
      <c r="N21" s="53">
        <v>23</v>
      </c>
      <c r="O21" s="53">
        <v>3</v>
      </c>
      <c r="P21" s="53">
        <f>IF(O21 &gt; 0,N21/O21,0)</f>
        <v>7.666666666666667</v>
      </c>
      <c r="Q21" s="46">
        <f>MIN($G21:I21)</f>
        <v>7</v>
      </c>
      <c r="R21" s="53"/>
      <c r="S21" s="46">
        <v>3</v>
      </c>
      <c r="T21" s="26">
        <v>10</v>
      </c>
      <c r="U21" s="1" t="s">
        <v>118</v>
      </c>
    </row>
    <row r="22" spans="1:21" x14ac:dyDescent="0.2">
      <c r="A22" s="40" t="s">
        <v>111</v>
      </c>
      <c r="B22" s="41" t="s">
        <v>100</v>
      </c>
      <c r="C22" s="42">
        <v>1164856462</v>
      </c>
      <c r="D22" s="43" t="s">
        <v>39</v>
      </c>
      <c r="E22" s="42" t="s">
        <v>48</v>
      </c>
      <c r="F22" s="1">
        <f>MATCH(C22,Данные!$D:$D,0)</f>
        <v>21</v>
      </c>
      <c r="G22" s="46"/>
      <c r="H22" s="46">
        <v>7</v>
      </c>
      <c r="I22" s="46">
        <v>8</v>
      </c>
      <c r="J22" s="52">
        <v>21</v>
      </c>
      <c r="K22" s="52">
        <f>IF(L22 &gt; 0, MAX(L$12:L$27) / L22, 0)</f>
        <v>1</v>
      </c>
      <c r="L22" s="52">
        <v>3</v>
      </c>
      <c r="M22" s="52">
        <f>J22*K22</f>
        <v>21</v>
      </c>
      <c r="N22" s="53">
        <v>15</v>
      </c>
      <c r="O22" s="53">
        <v>2</v>
      </c>
      <c r="P22" s="53">
        <f>IF(O22 &gt; 0,N22/O22,0)</f>
        <v>7.5</v>
      </c>
      <c r="Q22" s="46">
        <f>MIN($G22:I22)</f>
        <v>7</v>
      </c>
      <c r="R22" s="53"/>
      <c r="S22" s="46">
        <v>2</v>
      </c>
      <c r="T22" s="26">
        <v>11</v>
      </c>
      <c r="U22" s="1" t="s">
        <v>118</v>
      </c>
    </row>
    <row r="23" spans="1:21" x14ac:dyDescent="0.2">
      <c r="A23" s="44"/>
      <c r="B23" s="41" t="s">
        <v>56</v>
      </c>
      <c r="C23" s="42">
        <v>1164856436</v>
      </c>
      <c r="D23" s="43" t="s">
        <v>39</v>
      </c>
      <c r="E23" s="42" t="s">
        <v>48</v>
      </c>
      <c r="F23" s="1">
        <f>MATCH(C23,Данные!$D:$D,0)</f>
        <v>5</v>
      </c>
      <c r="G23" s="46">
        <v>7</v>
      </c>
      <c r="H23" s="46">
        <v>7</v>
      </c>
      <c r="I23" s="46">
        <v>8</v>
      </c>
      <c r="J23" s="52">
        <v>21</v>
      </c>
      <c r="K23" s="52">
        <f>IF(L23 &gt; 0, MAX(L$12:L$27) / L23, 0)</f>
        <v>1</v>
      </c>
      <c r="L23" s="52">
        <v>3</v>
      </c>
      <c r="M23" s="52">
        <f>J23*K23</f>
        <v>21</v>
      </c>
      <c r="N23" s="53">
        <v>22</v>
      </c>
      <c r="O23" s="53">
        <v>3</v>
      </c>
      <c r="P23" s="53">
        <f>IF(O23 &gt; 0,N23/O23,0)</f>
        <v>7.333333333333333</v>
      </c>
      <c r="Q23" s="46">
        <f>MIN($G23:I23)</f>
        <v>7</v>
      </c>
      <c r="R23" s="53"/>
      <c r="S23" s="46">
        <v>3</v>
      </c>
      <c r="T23" s="26">
        <v>12</v>
      </c>
      <c r="U23" s="1" t="s">
        <v>118</v>
      </c>
    </row>
    <row r="24" spans="1:21" x14ac:dyDescent="0.2">
      <c r="A24" s="44"/>
      <c r="B24" s="41" t="s">
        <v>43</v>
      </c>
      <c r="C24" s="42">
        <v>1164856540</v>
      </c>
      <c r="D24" s="43" t="s">
        <v>39</v>
      </c>
      <c r="E24" s="42" t="s">
        <v>48</v>
      </c>
      <c r="F24" s="1">
        <f>MATCH(C24,Данные!$D:$D,0)</f>
        <v>3</v>
      </c>
      <c r="G24" s="46">
        <v>7</v>
      </c>
      <c r="H24" s="46">
        <v>7</v>
      </c>
      <c r="I24" s="46">
        <v>8</v>
      </c>
      <c r="J24" s="52">
        <v>21</v>
      </c>
      <c r="K24" s="52">
        <f>IF(L24 &gt; 0, MAX(L$12:L$27) / L24, 0)</f>
        <v>1</v>
      </c>
      <c r="L24" s="52">
        <v>3</v>
      </c>
      <c r="M24" s="52">
        <f>J24*K24</f>
        <v>21</v>
      </c>
      <c r="N24" s="53">
        <v>22</v>
      </c>
      <c r="O24" s="53">
        <v>3</v>
      </c>
      <c r="P24" s="53">
        <f>IF(O24 &gt; 0,N24/O24,0)</f>
        <v>7.333333333333333</v>
      </c>
      <c r="Q24" s="46">
        <f>MIN($G24:I24)</f>
        <v>7</v>
      </c>
      <c r="R24" s="53"/>
      <c r="S24" s="46">
        <v>3</v>
      </c>
      <c r="T24" s="26">
        <v>13</v>
      </c>
      <c r="U24" s="1" t="s">
        <v>118</v>
      </c>
    </row>
    <row r="25" spans="1:21" x14ac:dyDescent="0.2">
      <c r="A25" s="45">
        <v>14</v>
      </c>
      <c r="B25" s="41" t="s">
        <v>60</v>
      </c>
      <c r="C25" s="42">
        <v>1164856358</v>
      </c>
      <c r="D25" s="43" t="s">
        <v>39</v>
      </c>
      <c r="E25" s="42" t="s">
        <v>48</v>
      </c>
      <c r="F25" s="1">
        <f>MATCH(C25,Данные!$D:$D,0)</f>
        <v>6</v>
      </c>
      <c r="G25" s="46">
        <v>6</v>
      </c>
      <c r="H25" s="46">
        <v>6</v>
      </c>
      <c r="I25" s="46">
        <v>8</v>
      </c>
      <c r="J25" s="52">
        <v>18</v>
      </c>
      <c r="K25" s="52">
        <f>IF(L25 &gt; 0, MAX(L$12:L$27) / L25, 0)</f>
        <v>1</v>
      </c>
      <c r="L25" s="52">
        <v>3</v>
      </c>
      <c r="M25" s="52">
        <f>J25*K25</f>
        <v>18</v>
      </c>
      <c r="N25" s="53">
        <v>20</v>
      </c>
      <c r="O25" s="53">
        <v>3</v>
      </c>
      <c r="P25" s="53">
        <f>IF(O25 &gt; 0,N25/O25,0)</f>
        <v>6.666666666666667</v>
      </c>
      <c r="Q25" s="46">
        <f>MIN($G25:I25)</f>
        <v>6</v>
      </c>
      <c r="R25" s="53"/>
      <c r="S25" s="46">
        <v>3</v>
      </c>
      <c r="T25" s="26">
        <v>14</v>
      </c>
      <c r="U25" s="1" t="s">
        <v>118</v>
      </c>
    </row>
    <row r="26" spans="1:21" x14ac:dyDescent="0.2">
      <c r="A26" s="45">
        <v>15</v>
      </c>
      <c r="B26" s="41" t="s">
        <v>78</v>
      </c>
      <c r="C26" s="42">
        <v>1178850463</v>
      </c>
      <c r="D26" s="43" t="s">
        <v>39</v>
      </c>
      <c r="E26" s="42" t="s">
        <v>48</v>
      </c>
      <c r="F26" s="1">
        <f>MATCH(C26,Данные!$D:$D,0)</f>
        <v>11</v>
      </c>
      <c r="G26" s="46">
        <v>4</v>
      </c>
      <c r="H26" s="46">
        <v>5</v>
      </c>
      <c r="I26" s="46">
        <v>8</v>
      </c>
      <c r="J26" s="52">
        <v>15</v>
      </c>
      <c r="K26" s="52">
        <f>IF(L26 &gt; 0, MAX(L$12:L$27) / L26, 0)</f>
        <v>1</v>
      </c>
      <c r="L26" s="52">
        <v>3</v>
      </c>
      <c r="M26" s="52">
        <f>J26*K26</f>
        <v>15</v>
      </c>
      <c r="N26" s="53">
        <v>17</v>
      </c>
      <c r="O26" s="53">
        <v>3</v>
      </c>
      <c r="P26" s="53">
        <f>IF(O26 &gt; 0,N26/O26,0)</f>
        <v>5.666666666666667</v>
      </c>
      <c r="Q26" s="46">
        <f>MIN($G26:I26)</f>
        <v>4</v>
      </c>
      <c r="R26" s="53"/>
      <c r="S26" s="46">
        <v>3</v>
      </c>
      <c r="T26" s="26">
        <v>15</v>
      </c>
      <c r="U26" s="1" t="s">
        <v>118</v>
      </c>
    </row>
    <row r="27" spans="1:21" x14ac:dyDescent="0.2">
      <c r="A27" s="45">
        <v>16</v>
      </c>
      <c r="B27" s="41" t="s">
        <v>84</v>
      </c>
      <c r="C27" s="42">
        <v>1164856371</v>
      </c>
      <c r="D27" s="43" t="s">
        <v>39</v>
      </c>
      <c r="E27" s="42" t="s">
        <v>48</v>
      </c>
      <c r="F27" s="1">
        <f>MATCH(C27,Данные!$D:$D,0)</f>
        <v>13</v>
      </c>
      <c r="G27" s="47" t="s">
        <v>106</v>
      </c>
      <c r="H27" s="47" t="s">
        <v>106</v>
      </c>
      <c r="I27" s="47" t="s">
        <v>106</v>
      </c>
      <c r="J27" s="52">
        <v>0</v>
      </c>
      <c r="K27" s="52">
        <f>IF(L27 &gt; 0, MAX(L$12:L$27) / L27, 0)</f>
        <v>1</v>
      </c>
      <c r="L27" s="52">
        <v>3</v>
      </c>
      <c r="M27" s="52">
        <f>J27*K27</f>
        <v>0</v>
      </c>
      <c r="N27" s="53"/>
      <c r="O27" s="53"/>
      <c r="P27" s="53">
        <f>IF(O27 &gt; 0,N27/O27,0)</f>
        <v>0</v>
      </c>
      <c r="Q27" s="46">
        <f>MIN($G27:I27)</f>
        <v>0</v>
      </c>
      <c r="R27" s="53" t="s">
        <v>107</v>
      </c>
      <c r="S27" s="46"/>
      <c r="T27" s="26">
        <v>16</v>
      </c>
      <c r="U27" s="1" t="s">
        <v>118</v>
      </c>
    </row>
  </sheetData>
  <sheetCalcPr fullCalcOnLoad="1"/>
  <sortState ref="B12:V27">
    <sortCondition descending="1" ref="M6"/>
    <sortCondition descending="1" ref="P6"/>
  </sortState>
  <mergeCells count="25">
    <mergeCell ref="A22:A24"/>
    <mergeCell ref="G8:H8"/>
    <mergeCell ref="G9:H9"/>
    <mergeCell ref="A12:A14"/>
    <mergeCell ref="A15:A18"/>
    <mergeCell ref="A19:A21"/>
    <mergeCell ref="N8:N11"/>
    <mergeCell ref="B8:B10"/>
    <mergeCell ref="A8:A10"/>
    <mergeCell ref="P2:S3"/>
    <mergeCell ref="P1:S1"/>
    <mergeCell ref="Q8:Q11"/>
    <mergeCell ref="O8:O11"/>
    <mergeCell ref="D8:D10"/>
    <mergeCell ref="C8:C10"/>
    <mergeCell ref="E8:E10"/>
    <mergeCell ref="T8:T11"/>
    <mergeCell ref="A11:E11"/>
    <mergeCell ref="S8:S11"/>
    <mergeCell ref="J8:J11"/>
    <mergeCell ref="M8:M11"/>
    <mergeCell ref="P8:P11"/>
    <mergeCell ref="K8:K11"/>
    <mergeCell ref="R8:R11"/>
    <mergeCell ref="L8:L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6</xdr:col>
                <xdr:colOff>85725</xdr:colOff>
                <xdr:row>0</xdr:row>
                <xdr:rowOff>190500</xdr:rowOff>
              </from>
              <to>
                <xdr:col>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45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8</v>
      </c>
      <c r="F1" s="14" t="s">
        <v>9</v>
      </c>
      <c r="G1" s="14" t="s">
        <v>10</v>
      </c>
      <c r="H1" s="16" t="s">
        <v>11</v>
      </c>
      <c r="I1" s="14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37</v>
      </c>
      <c r="S1" s="16" t="s">
        <v>36</v>
      </c>
      <c r="T1" s="16" t="s">
        <v>35</v>
      </c>
      <c r="U1" s="16" t="s">
        <v>31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1324877757</v>
      </c>
      <c r="B3" s="17">
        <v>7</v>
      </c>
      <c r="C3" s="17" t="s">
        <v>39</v>
      </c>
      <c r="D3" s="17">
        <v>1164856540</v>
      </c>
      <c r="E3" s="7" t="s">
        <v>40</v>
      </c>
      <c r="F3" s="7" t="s">
        <v>41</v>
      </c>
      <c r="G3" s="7" t="s">
        <v>42</v>
      </c>
      <c r="H3" s="17" t="s">
        <v>43</v>
      </c>
      <c r="I3" s="7" t="s">
        <v>44</v>
      </c>
      <c r="J3" s="17">
        <v>3</v>
      </c>
      <c r="K3" s="17" t="s">
        <v>45</v>
      </c>
      <c r="L3" s="17" t="s">
        <v>46</v>
      </c>
      <c r="N3" s="17">
        <v>0</v>
      </c>
      <c r="O3" s="17">
        <v>0</v>
      </c>
      <c r="P3" s="17">
        <v>1</v>
      </c>
      <c r="Q3" s="17">
        <v>1</v>
      </c>
      <c r="R3">
        <v>1014738131</v>
      </c>
      <c r="S3">
        <v>2098</v>
      </c>
      <c r="U3" t="s">
        <v>47</v>
      </c>
      <c r="V3" t="s">
        <v>48</v>
      </c>
      <c r="W3">
        <f>MATCH(D3,Отчет!$C:$C,0)</f>
        <v>24</v>
      </c>
    </row>
    <row r="4" spans="1:23" x14ac:dyDescent="0.2">
      <c r="A4" s="17">
        <v>1324877737</v>
      </c>
      <c r="B4" s="17">
        <v>8</v>
      </c>
      <c r="C4" s="17" t="s">
        <v>39</v>
      </c>
      <c r="D4" s="17">
        <v>1164856488</v>
      </c>
      <c r="E4" s="7" t="s">
        <v>49</v>
      </c>
      <c r="F4" s="7" t="s">
        <v>50</v>
      </c>
      <c r="G4" s="7" t="s">
        <v>51</v>
      </c>
      <c r="H4" s="17" t="s">
        <v>52</v>
      </c>
      <c r="I4" s="7" t="s">
        <v>44</v>
      </c>
      <c r="J4" s="17">
        <v>3</v>
      </c>
      <c r="K4" s="17" t="s">
        <v>45</v>
      </c>
      <c r="L4" s="17" t="s">
        <v>46</v>
      </c>
      <c r="N4" s="17">
        <v>0</v>
      </c>
      <c r="O4" s="17">
        <v>0</v>
      </c>
      <c r="P4" s="17">
        <v>1</v>
      </c>
      <c r="Q4" s="17">
        <v>1</v>
      </c>
      <c r="R4">
        <v>1014738131</v>
      </c>
      <c r="S4">
        <v>2098</v>
      </c>
      <c r="U4" t="s">
        <v>47</v>
      </c>
      <c r="V4" t="s">
        <v>48</v>
      </c>
      <c r="W4">
        <f>MATCH(D4,Отчет!$C:$C,0)</f>
        <v>18</v>
      </c>
    </row>
    <row r="5" spans="1:23" x14ac:dyDescent="0.2">
      <c r="A5" s="17">
        <v>1324877721</v>
      </c>
      <c r="B5" s="17">
        <v>7</v>
      </c>
      <c r="C5" s="17" t="s">
        <v>39</v>
      </c>
      <c r="D5" s="17">
        <v>1164856436</v>
      </c>
      <c r="E5" s="7" t="s">
        <v>53</v>
      </c>
      <c r="F5" s="7" t="s">
        <v>54</v>
      </c>
      <c r="G5" s="7" t="s">
        <v>55</v>
      </c>
      <c r="H5" s="17" t="s">
        <v>56</v>
      </c>
      <c r="I5" s="7" t="s">
        <v>44</v>
      </c>
      <c r="J5" s="17">
        <v>3</v>
      </c>
      <c r="K5" s="17" t="s">
        <v>45</v>
      </c>
      <c r="L5" s="17" t="s">
        <v>46</v>
      </c>
      <c r="N5" s="17">
        <v>0</v>
      </c>
      <c r="O5" s="17">
        <v>0</v>
      </c>
      <c r="P5" s="17">
        <v>1</v>
      </c>
      <c r="Q5" s="17">
        <v>1</v>
      </c>
      <c r="R5">
        <v>1014738131</v>
      </c>
      <c r="S5">
        <v>2098</v>
      </c>
      <c r="U5" t="s">
        <v>47</v>
      </c>
      <c r="V5" t="s">
        <v>48</v>
      </c>
      <c r="W5">
        <f>MATCH(D5,Отчет!$C:$C,0)</f>
        <v>23</v>
      </c>
    </row>
    <row r="6" spans="1:23" x14ac:dyDescent="0.2">
      <c r="A6" s="17">
        <v>1324877693</v>
      </c>
      <c r="B6" s="17">
        <v>6</v>
      </c>
      <c r="C6" s="17" t="s">
        <v>39</v>
      </c>
      <c r="D6" s="17">
        <v>1164856358</v>
      </c>
      <c r="E6" s="7" t="s">
        <v>57</v>
      </c>
      <c r="F6" s="7" t="s">
        <v>58</v>
      </c>
      <c r="G6" s="7" t="s">
        <v>59</v>
      </c>
      <c r="H6" s="17" t="s">
        <v>60</v>
      </c>
      <c r="I6" s="7" t="s">
        <v>44</v>
      </c>
      <c r="J6" s="17">
        <v>3</v>
      </c>
      <c r="K6" s="17" t="s">
        <v>45</v>
      </c>
      <c r="L6" s="17" t="s">
        <v>46</v>
      </c>
      <c r="N6" s="17">
        <v>0</v>
      </c>
      <c r="O6" s="17">
        <v>0</v>
      </c>
      <c r="P6" s="17">
        <v>1</v>
      </c>
      <c r="Q6" s="17">
        <v>1</v>
      </c>
      <c r="R6">
        <v>1014738131</v>
      </c>
      <c r="S6">
        <v>2098</v>
      </c>
      <c r="U6" t="s">
        <v>47</v>
      </c>
      <c r="V6" t="s">
        <v>48</v>
      </c>
      <c r="W6">
        <f>MATCH(D6,Отчет!$C:$C,0)</f>
        <v>25</v>
      </c>
    </row>
    <row r="7" spans="1:23" x14ac:dyDescent="0.2">
      <c r="A7" s="17">
        <v>1324877741</v>
      </c>
      <c r="B7" s="17">
        <v>9</v>
      </c>
      <c r="C7" s="17" t="s">
        <v>39</v>
      </c>
      <c r="D7" s="17">
        <v>1164856501</v>
      </c>
      <c r="E7" s="7" t="s">
        <v>61</v>
      </c>
      <c r="F7" s="7" t="s">
        <v>62</v>
      </c>
      <c r="G7" s="7" t="s">
        <v>63</v>
      </c>
      <c r="H7" s="17" t="s">
        <v>64</v>
      </c>
      <c r="I7" s="7" t="s">
        <v>44</v>
      </c>
      <c r="J7" s="17">
        <v>3</v>
      </c>
      <c r="K7" s="17" t="s">
        <v>45</v>
      </c>
      <c r="L7" s="17" t="s">
        <v>46</v>
      </c>
      <c r="N7" s="17">
        <v>0</v>
      </c>
      <c r="O7" s="17">
        <v>0</v>
      </c>
      <c r="P7" s="17">
        <v>1</v>
      </c>
      <c r="Q7" s="17">
        <v>1</v>
      </c>
      <c r="R7">
        <v>1014738131</v>
      </c>
      <c r="S7">
        <v>2098</v>
      </c>
      <c r="U7" t="s">
        <v>47</v>
      </c>
      <c r="V7" t="s">
        <v>48</v>
      </c>
      <c r="W7">
        <f>MATCH(D7,Отчет!$C:$C,0)</f>
        <v>13</v>
      </c>
    </row>
    <row r="8" spans="1:23" x14ac:dyDescent="0.2">
      <c r="A8" s="17">
        <v>1324877717</v>
      </c>
      <c r="B8" s="17">
        <v>8</v>
      </c>
      <c r="C8" s="17" t="s">
        <v>39</v>
      </c>
      <c r="D8" s="17">
        <v>1178850448</v>
      </c>
      <c r="E8" s="7" t="s">
        <v>65</v>
      </c>
      <c r="F8" s="7" t="s">
        <v>66</v>
      </c>
      <c r="G8" s="7" t="s">
        <v>67</v>
      </c>
      <c r="H8" s="17" t="s">
        <v>68</v>
      </c>
      <c r="I8" s="7" t="s">
        <v>44</v>
      </c>
      <c r="J8" s="17">
        <v>3</v>
      </c>
      <c r="K8" s="17" t="s">
        <v>45</v>
      </c>
      <c r="L8" s="17" t="s">
        <v>46</v>
      </c>
      <c r="N8" s="17">
        <v>0</v>
      </c>
      <c r="O8" s="17">
        <v>0</v>
      </c>
      <c r="P8" s="17">
        <v>1</v>
      </c>
      <c r="Q8" s="17">
        <v>1</v>
      </c>
      <c r="R8">
        <v>1014738131</v>
      </c>
      <c r="S8">
        <v>2098</v>
      </c>
      <c r="U8" t="s">
        <v>47</v>
      </c>
      <c r="V8" t="s">
        <v>48</v>
      </c>
      <c r="W8">
        <f>MATCH(D8,Отчет!$C:$C,0)</f>
        <v>17</v>
      </c>
    </row>
    <row r="9" spans="1:23" x14ac:dyDescent="0.2">
      <c r="A9" s="17">
        <v>1324877745</v>
      </c>
      <c r="B9" s="17">
        <v>7</v>
      </c>
      <c r="C9" s="17" t="s">
        <v>39</v>
      </c>
      <c r="D9" s="17">
        <v>1164856514</v>
      </c>
      <c r="E9" s="7" t="s">
        <v>69</v>
      </c>
      <c r="F9" s="7" t="s">
        <v>54</v>
      </c>
      <c r="G9" s="7" t="s">
        <v>70</v>
      </c>
      <c r="H9" s="17" t="s">
        <v>71</v>
      </c>
      <c r="I9" s="7" t="s">
        <v>44</v>
      </c>
      <c r="J9" s="17">
        <v>3</v>
      </c>
      <c r="K9" s="17" t="s">
        <v>45</v>
      </c>
      <c r="L9" s="17" t="s">
        <v>46</v>
      </c>
      <c r="N9" s="17">
        <v>0</v>
      </c>
      <c r="O9" s="17">
        <v>0</v>
      </c>
      <c r="P9" s="17">
        <v>1</v>
      </c>
      <c r="Q9" s="17">
        <v>1</v>
      </c>
      <c r="R9">
        <v>1014738131</v>
      </c>
      <c r="S9">
        <v>2098</v>
      </c>
      <c r="U9" t="s">
        <v>47</v>
      </c>
      <c r="V9" t="s">
        <v>48</v>
      </c>
      <c r="W9">
        <f>MATCH(D9,Отчет!$C:$C,0)</f>
        <v>21</v>
      </c>
    </row>
    <row r="10" spans="1:23" x14ac:dyDescent="0.2">
      <c r="A10" s="17">
        <v>1324877701</v>
      </c>
      <c r="B10" s="17">
        <v>8</v>
      </c>
      <c r="C10" s="17" t="s">
        <v>39</v>
      </c>
      <c r="D10" s="17">
        <v>1164856384</v>
      </c>
      <c r="E10" s="7" t="s">
        <v>72</v>
      </c>
      <c r="F10" s="7" t="s">
        <v>41</v>
      </c>
      <c r="G10" s="7" t="s">
        <v>73</v>
      </c>
      <c r="H10" s="17" t="s">
        <v>74</v>
      </c>
      <c r="I10" s="7" t="s">
        <v>44</v>
      </c>
      <c r="J10" s="17">
        <v>3</v>
      </c>
      <c r="K10" s="17" t="s">
        <v>45</v>
      </c>
      <c r="L10" s="17" t="s">
        <v>46</v>
      </c>
      <c r="N10" s="17">
        <v>0</v>
      </c>
      <c r="O10" s="17">
        <v>0</v>
      </c>
      <c r="P10" s="17">
        <v>1</v>
      </c>
      <c r="Q10" s="17">
        <v>1</v>
      </c>
      <c r="R10">
        <v>1014738131</v>
      </c>
      <c r="S10">
        <v>2098</v>
      </c>
      <c r="U10" t="s">
        <v>47</v>
      </c>
      <c r="V10" t="s">
        <v>48</v>
      </c>
      <c r="W10">
        <f>MATCH(D10,Отчет!$C:$C,0)</f>
        <v>16</v>
      </c>
    </row>
    <row r="11" spans="1:23" x14ac:dyDescent="0.2">
      <c r="A11" s="17">
        <v>1324877753</v>
      </c>
      <c r="B11" s="17">
        <v>4</v>
      </c>
      <c r="C11" s="17" t="s">
        <v>39</v>
      </c>
      <c r="D11" s="17">
        <v>1178850463</v>
      </c>
      <c r="E11" s="7" t="s">
        <v>75</v>
      </c>
      <c r="F11" s="7" t="s">
        <v>76</v>
      </c>
      <c r="G11" s="7" t="s">
        <v>77</v>
      </c>
      <c r="H11" s="17" t="s">
        <v>78</v>
      </c>
      <c r="I11" s="7" t="s">
        <v>44</v>
      </c>
      <c r="J11" s="17">
        <v>3</v>
      </c>
      <c r="K11" s="17" t="s">
        <v>45</v>
      </c>
      <c r="L11" s="17" t="s">
        <v>46</v>
      </c>
      <c r="N11" s="17">
        <v>0</v>
      </c>
      <c r="O11" s="17">
        <v>0</v>
      </c>
      <c r="P11" s="17">
        <v>1</v>
      </c>
      <c r="Q11" s="17">
        <v>1</v>
      </c>
      <c r="R11">
        <v>1014738131</v>
      </c>
      <c r="S11">
        <v>2098</v>
      </c>
      <c r="U11" t="s">
        <v>47</v>
      </c>
      <c r="V11" t="s">
        <v>48</v>
      </c>
      <c r="W11">
        <f>MATCH(D11,Отчет!$C:$C,0)</f>
        <v>26</v>
      </c>
    </row>
    <row r="12" spans="1:23" x14ac:dyDescent="0.2">
      <c r="A12" s="17">
        <v>1324877749</v>
      </c>
      <c r="B12" s="17">
        <v>8</v>
      </c>
      <c r="C12" s="17" t="s">
        <v>39</v>
      </c>
      <c r="D12" s="17">
        <v>1164856527</v>
      </c>
      <c r="E12" s="7" t="s">
        <v>79</v>
      </c>
      <c r="F12" s="7" t="s">
        <v>62</v>
      </c>
      <c r="G12" s="7" t="s">
        <v>77</v>
      </c>
      <c r="H12" s="17" t="s">
        <v>80</v>
      </c>
      <c r="I12" s="7" t="s">
        <v>44</v>
      </c>
      <c r="J12" s="17">
        <v>3</v>
      </c>
      <c r="K12" s="17" t="s">
        <v>45</v>
      </c>
      <c r="L12" s="17" t="s">
        <v>46</v>
      </c>
      <c r="N12" s="17">
        <v>0</v>
      </c>
      <c r="O12" s="17">
        <v>0</v>
      </c>
      <c r="P12" s="17">
        <v>1</v>
      </c>
      <c r="Q12" s="17">
        <v>1</v>
      </c>
      <c r="R12">
        <v>1014738131</v>
      </c>
      <c r="S12">
        <v>2098</v>
      </c>
      <c r="U12" t="s">
        <v>47</v>
      </c>
      <c r="V12" t="s">
        <v>48</v>
      </c>
      <c r="W12">
        <f>MATCH(D12,Отчет!$C:$C,0)</f>
        <v>14</v>
      </c>
    </row>
    <row r="13" spans="1:23" x14ac:dyDescent="0.2">
      <c r="A13" s="17">
        <v>1324877697</v>
      </c>
      <c r="C13" s="17" t="s">
        <v>39</v>
      </c>
      <c r="D13" s="17">
        <v>1164856371</v>
      </c>
      <c r="E13" s="7" t="s">
        <v>81</v>
      </c>
      <c r="F13" s="7" t="s">
        <v>82</v>
      </c>
      <c r="G13" s="7" t="s">
        <v>83</v>
      </c>
      <c r="H13" s="17" t="s">
        <v>84</v>
      </c>
      <c r="I13" s="7" t="s">
        <v>44</v>
      </c>
      <c r="J13" s="17">
        <v>3</v>
      </c>
      <c r="K13" s="17" t="s">
        <v>45</v>
      </c>
      <c r="L13" s="17" t="s">
        <v>46</v>
      </c>
      <c r="M13" s="17">
        <v>0</v>
      </c>
      <c r="N13" s="17">
        <v>0</v>
      </c>
      <c r="O13" s="17">
        <v>0</v>
      </c>
      <c r="Q13" s="17">
        <v>1</v>
      </c>
      <c r="R13">
        <v>1014738131</v>
      </c>
      <c r="S13">
        <v>2098</v>
      </c>
      <c r="U13" t="s">
        <v>47</v>
      </c>
      <c r="V13" t="s">
        <v>48</v>
      </c>
      <c r="W13">
        <f>MATCH(D13,Отчет!$C:$C,0)</f>
        <v>27</v>
      </c>
    </row>
    <row r="14" spans="1:23" x14ac:dyDescent="0.2">
      <c r="A14" s="17">
        <v>1204076479</v>
      </c>
      <c r="B14" s="17">
        <v>7</v>
      </c>
      <c r="C14" s="17" t="s">
        <v>39</v>
      </c>
      <c r="D14" s="17">
        <v>1164856436</v>
      </c>
      <c r="E14" s="7" t="s">
        <v>53</v>
      </c>
      <c r="F14" s="7" t="s">
        <v>54</v>
      </c>
      <c r="G14" s="7" t="s">
        <v>55</v>
      </c>
      <c r="H14" s="17" t="s">
        <v>56</v>
      </c>
      <c r="I14" s="7" t="s">
        <v>85</v>
      </c>
      <c r="J14" s="17">
        <v>3</v>
      </c>
      <c r="K14" s="17" t="s">
        <v>45</v>
      </c>
      <c r="L14" s="17" t="s">
        <v>46</v>
      </c>
      <c r="N14" s="17">
        <v>21</v>
      </c>
      <c r="O14" s="17">
        <v>3</v>
      </c>
      <c r="P14" s="17">
        <v>1</v>
      </c>
      <c r="Q14" s="17">
        <v>1</v>
      </c>
      <c r="R14">
        <v>1014738131</v>
      </c>
      <c r="S14">
        <v>2098</v>
      </c>
      <c r="U14" t="s">
        <v>86</v>
      </c>
      <c r="V14" t="s">
        <v>48</v>
      </c>
      <c r="W14">
        <f>MATCH(D14,Отчет!$C:$C,0)</f>
        <v>23</v>
      </c>
    </row>
    <row r="15" spans="1:23" x14ac:dyDescent="0.2">
      <c r="A15" s="17">
        <v>1204076386</v>
      </c>
      <c r="B15" s="17">
        <v>8</v>
      </c>
      <c r="C15" s="17" t="s">
        <v>39</v>
      </c>
      <c r="D15" s="17">
        <v>1164856423</v>
      </c>
      <c r="E15" s="7" t="s">
        <v>87</v>
      </c>
      <c r="F15" s="7" t="s">
        <v>88</v>
      </c>
      <c r="G15" s="7" t="s">
        <v>89</v>
      </c>
      <c r="H15" s="17" t="s">
        <v>90</v>
      </c>
      <c r="I15" s="7" t="s">
        <v>85</v>
      </c>
      <c r="J15" s="17">
        <v>3</v>
      </c>
      <c r="K15" s="17" t="s">
        <v>45</v>
      </c>
      <c r="L15" s="17" t="s">
        <v>46</v>
      </c>
      <c r="N15" s="17">
        <v>24</v>
      </c>
      <c r="O15" s="17">
        <v>3</v>
      </c>
      <c r="P15" s="17">
        <v>1</v>
      </c>
      <c r="Q15" s="17">
        <v>1</v>
      </c>
      <c r="R15">
        <v>1014738131</v>
      </c>
      <c r="S15">
        <v>2098</v>
      </c>
      <c r="U15" t="s">
        <v>86</v>
      </c>
      <c r="V15" t="s">
        <v>48</v>
      </c>
      <c r="W15">
        <f>MATCH(D15,Отчет!$C:$C,0)</f>
        <v>20</v>
      </c>
    </row>
    <row r="16" spans="1:23" x14ac:dyDescent="0.2">
      <c r="A16" s="17">
        <v>1204076342</v>
      </c>
      <c r="B16" s="17">
        <v>9</v>
      </c>
      <c r="C16" s="17" t="s">
        <v>39</v>
      </c>
      <c r="D16" s="17">
        <v>1164856410</v>
      </c>
      <c r="E16" s="7" t="s">
        <v>91</v>
      </c>
      <c r="F16" s="7" t="s">
        <v>92</v>
      </c>
      <c r="G16" s="7" t="s">
        <v>93</v>
      </c>
      <c r="H16" s="17" t="s">
        <v>94</v>
      </c>
      <c r="I16" s="7" t="s">
        <v>85</v>
      </c>
      <c r="J16" s="17">
        <v>3</v>
      </c>
      <c r="K16" s="17" t="s">
        <v>45</v>
      </c>
      <c r="L16" s="17" t="s">
        <v>46</v>
      </c>
      <c r="N16" s="17">
        <v>27</v>
      </c>
      <c r="O16" s="17">
        <v>3</v>
      </c>
      <c r="P16" s="17">
        <v>1</v>
      </c>
      <c r="Q16" s="17">
        <v>1</v>
      </c>
      <c r="R16">
        <v>1014738131</v>
      </c>
      <c r="S16">
        <v>2098</v>
      </c>
      <c r="U16" t="s">
        <v>86</v>
      </c>
      <c r="V16" t="s">
        <v>48</v>
      </c>
      <c r="W16">
        <f>MATCH(D16,Отчет!$C:$C,0)</f>
        <v>15</v>
      </c>
    </row>
    <row r="17" spans="1:23" x14ac:dyDescent="0.2">
      <c r="A17" s="17">
        <v>1204076298</v>
      </c>
      <c r="B17" s="17">
        <v>8</v>
      </c>
      <c r="C17" s="17" t="s">
        <v>39</v>
      </c>
      <c r="D17" s="17">
        <v>1164856397</v>
      </c>
      <c r="E17" s="7" t="s">
        <v>95</v>
      </c>
      <c r="F17" s="7" t="s">
        <v>96</v>
      </c>
      <c r="G17" s="7" t="s">
        <v>97</v>
      </c>
      <c r="H17" s="17" t="s">
        <v>98</v>
      </c>
      <c r="I17" s="7" t="s">
        <v>85</v>
      </c>
      <c r="J17" s="17">
        <v>3</v>
      </c>
      <c r="K17" s="17" t="s">
        <v>45</v>
      </c>
      <c r="L17" s="17" t="s">
        <v>46</v>
      </c>
      <c r="N17" s="17">
        <v>24</v>
      </c>
      <c r="O17" s="17">
        <v>3</v>
      </c>
      <c r="P17" s="17">
        <v>1</v>
      </c>
      <c r="Q17" s="17">
        <v>1</v>
      </c>
      <c r="R17">
        <v>1014738131</v>
      </c>
      <c r="S17">
        <v>2098</v>
      </c>
      <c r="U17" t="s">
        <v>86</v>
      </c>
      <c r="V17" t="s">
        <v>48</v>
      </c>
      <c r="W17">
        <f>MATCH(D17,Отчет!$C:$C,0)</f>
        <v>19</v>
      </c>
    </row>
    <row r="18" spans="1:23" x14ac:dyDescent="0.2">
      <c r="A18" s="17">
        <v>1204076253</v>
      </c>
      <c r="B18" s="17">
        <v>9</v>
      </c>
      <c r="C18" s="17" t="s">
        <v>39</v>
      </c>
      <c r="D18" s="17">
        <v>1164856384</v>
      </c>
      <c r="E18" s="7" t="s">
        <v>72</v>
      </c>
      <c r="F18" s="7" t="s">
        <v>41</v>
      </c>
      <c r="G18" s="7" t="s">
        <v>73</v>
      </c>
      <c r="H18" s="17" t="s">
        <v>74</v>
      </c>
      <c r="I18" s="7" t="s">
        <v>85</v>
      </c>
      <c r="J18" s="17">
        <v>3</v>
      </c>
      <c r="K18" s="17" t="s">
        <v>45</v>
      </c>
      <c r="L18" s="17" t="s">
        <v>46</v>
      </c>
      <c r="N18" s="17">
        <v>27</v>
      </c>
      <c r="O18" s="17">
        <v>3</v>
      </c>
      <c r="P18" s="17">
        <v>1</v>
      </c>
      <c r="Q18" s="17">
        <v>1</v>
      </c>
      <c r="R18">
        <v>1014738131</v>
      </c>
      <c r="S18">
        <v>2098</v>
      </c>
      <c r="U18" t="s">
        <v>86</v>
      </c>
      <c r="V18" t="s">
        <v>48</v>
      </c>
      <c r="W18">
        <f>MATCH(D18,Отчет!$C:$C,0)</f>
        <v>16</v>
      </c>
    </row>
    <row r="19" spans="1:23" x14ac:dyDescent="0.2">
      <c r="A19" s="17">
        <v>1204076207</v>
      </c>
      <c r="C19" s="17" t="s">
        <v>39</v>
      </c>
      <c r="D19" s="17">
        <v>1164856371</v>
      </c>
      <c r="E19" s="7" t="s">
        <v>81</v>
      </c>
      <c r="F19" s="7" t="s">
        <v>82</v>
      </c>
      <c r="G19" s="7" t="s">
        <v>83</v>
      </c>
      <c r="H19" s="17" t="s">
        <v>84</v>
      </c>
      <c r="I19" s="7" t="s">
        <v>85</v>
      </c>
      <c r="J19" s="17">
        <v>3</v>
      </c>
      <c r="K19" s="17" t="s">
        <v>45</v>
      </c>
      <c r="L19" s="17" t="s">
        <v>46</v>
      </c>
      <c r="M19" s="17">
        <v>0</v>
      </c>
      <c r="N19" s="17">
        <v>0</v>
      </c>
      <c r="O19" s="17">
        <v>3</v>
      </c>
      <c r="Q19" s="17">
        <v>1</v>
      </c>
      <c r="R19">
        <v>1014738131</v>
      </c>
      <c r="S19">
        <v>2098</v>
      </c>
      <c r="U19" t="s">
        <v>86</v>
      </c>
      <c r="V19" t="s">
        <v>48</v>
      </c>
      <c r="W19">
        <f>MATCH(D19,Отчет!$C:$C,0)</f>
        <v>27</v>
      </c>
    </row>
    <row r="20" spans="1:23" x14ac:dyDescent="0.2">
      <c r="A20" s="17">
        <v>1204076121</v>
      </c>
      <c r="B20" s="17">
        <v>6</v>
      </c>
      <c r="C20" s="17" t="s">
        <v>39</v>
      </c>
      <c r="D20" s="17">
        <v>1164856358</v>
      </c>
      <c r="E20" s="7" t="s">
        <v>57</v>
      </c>
      <c r="F20" s="7" t="s">
        <v>58</v>
      </c>
      <c r="G20" s="7" t="s">
        <v>59</v>
      </c>
      <c r="H20" s="17" t="s">
        <v>60</v>
      </c>
      <c r="I20" s="7" t="s">
        <v>85</v>
      </c>
      <c r="J20" s="17">
        <v>3</v>
      </c>
      <c r="K20" s="17" t="s">
        <v>45</v>
      </c>
      <c r="L20" s="17" t="s">
        <v>46</v>
      </c>
      <c r="N20" s="17">
        <v>18</v>
      </c>
      <c r="O20" s="17">
        <v>3</v>
      </c>
      <c r="P20" s="17">
        <v>1</v>
      </c>
      <c r="Q20" s="17">
        <v>1</v>
      </c>
      <c r="R20">
        <v>1014738131</v>
      </c>
      <c r="S20">
        <v>2098</v>
      </c>
      <c r="U20" t="s">
        <v>86</v>
      </c>
      <c r="V20" t="s">
        <v>48</v>
      </c>
      <c r="W20">
        <f>MATCH(D20,Отчет!$C:$C,0)</f>
        <v>25</v>
      </c>
    </row>
    <row r="21" spans="1:23" x14ac:dyDescent="0.2">
      <c r="A21" s="17">
        <v>1204076567</v>
      </c>
      <c r="B21" s="17">
        <v>7</v>
      </c>
      <c r="C21" s="17" t="s">
        <v>39</v>
      </c>
      <c r="D21" s="17">
        <v>1164856462</v>
      </c>
      <c r="E21" s="7" t="s">
        <v>99</v>
      </c>
      <c r="F21" s="7" t="s">
        <v>54</v>
      </c>
      <c r="G21" s="7" t="s">
        <v>70</v>
      </c>
      <c r="H21" s="17" t="s">
        <v>100</v>
      </c>
      <c r="I21" s="7" t="s">
        <v>85</v>
      </c>
      <c r="J21" s="17">
        <v>3</v>
      </c>
      <c r="K21" s="17" t="s">
        <v>45</v>
      </c>
      <c r="L21" s="17" t="s">
        <v>46</v>
      </c>
      <c r="N21" s="17">
        <v>21</v>
      </c>
      <c r="O21" s="17">
        <v>3</v>
      </c>
      <c r="P21" s="17">
        <v>1</v>
      </c>
      <c r="Q21" s="17">
        <v>1</v>
      </c>
      <c r="R21">
        <v>1014738131</v>
      </c>
      <c r="S21">
        <v>2098</v>
      </c>
      <c r="U21" t="s">
        <v>86</v>
      </c>
      <c r="V21" t="s">
        <v>48</v>
      </c>
      <c r="W21">
        <f>MATCH(D21,Отчет!$C:$C,0)</f>
        <v>22</v>
      </c>
    </row>
    <row r="22" spans="1:23" x14ac:dyDescent="0.2">
      <c r="A22" s="17">
        <v>1204076433</v>
      </c>
      <c r="B22" s="17">
        <v>9</v>
      </c>
      <c r="C22" s="17" t="s">
        <v>39</v>
      </c>
      <c r="D22" s="17">
        <v>1178850448</v>
      </c>
      <c r="E22" s="7" t="s">
        <v>65</v>
      </c>
      <c r="F22" s="7" t="s">
        <v>66</v>
      </c>
      <c r="G22" s="7" t="s">
        <v>67</v>
      </c>
      <c r="H22" s="17" t="s">
        <v>68</v>
      </c>
      <c r="I22" s="7" t="s">
        <v>85</v>
      </c>
      <c r="J22" s="17">
        <v>3</v>
      </c>
      <c r="K22" s="17" t="s">
        <v>45</v>
      </c>
      <c r="L22" s="17" t="s">
        <v>46</v>
      </c>
      <c r="N22" s="17">
        <v>27</v>
      </c>
      <c r="O22" s="17">
        <v>3</v>
      </c>
      <c r="P22" s="17">
        <v>1</v>
      </c>
      <c r="Q22" s="17">
        <v>1</v>
      </c>
      <c r="R22">
        <v>1014738131</v>
      </c>
      <c r="S22">
        <v>2098</v>
      </c>
      <c r="U22" t="s">
        <v>86</v>
      </c>
      <c r="V22" t="s">
        <v>48</v>
      </c>
      <c r="W22">
        <f>MATCH(D22,Отчет!$C:$C,0)</f>
        <v>17</v>
      </c>
    </row>
    <row r="23" spans="1:23" x14ac:dyDescent="0.2">
      <c r="A23" s="17">
        <v>1204076906</v>
      </c>
      <c r="B23" s="17">
        <v>7</v>
      </c>
      <c r="C23" s="17" t="s">
        <v>39</v>
      </c>
      <c r="D23" s="17">
        <v>1164856540</v>
      </c>
      <c r="E23" s="7" t="s">
        <v>40</v>
      </c>
      <c r="F23" s="7" t="s">
        <v>41</v>
      </c>
      <c r="G23" s="7" t="s">
        <v>42</v>
      </c>
      <c r="H23" s="17" t="s">
        <v>43</v>
      </c>
      <c r="I23" s="7" t="s">
        <v>85</v>
      </c>
      <c r="J23" s="17">
        <v>3</v>
      </c>
      <c r="K23" s="17" t="s">
        <v>45</v>
      </c>
      <c r="L23" s="17" t="s">
        <v>46</v>
      </c>
      <c r="N23" s="17">
        <v>21</v>
      </c>
      <c r="O23" s="17">
        <v>3</v>
      </c>
      <c r="P23" s="17">
        <v>1</v>
      </c>
      <c r="Q23" s="17">
        <v>1</v>
      </c>
      <c r="R23">
        <v>1014738131</v>
      </c>
      <c r="S23">
        <v>2098</v>
      </c>
      <c r="U23" t="s">
        <v>86</v>
      </c>
      <c r="V23" t="s">
        <v>48</v>
      </c>
      <c r="W23">
        <f>MATCH(D23,Отчет!$C:$C,0)</f>
        <v>24</v>
      </c>
    </row>
    <row r="24" spans="1:23" x14ac:dyDescent="0.2">
      <c r="A24" s="17">
        <v>1204076816</v>
      </c>
      <c r="B24" s="17">
        <v>10</v>
      </c>
      <c r="C24" s="17" t="s">
        <v>39</v>
      </c>
      <c r="D24" s="17">
        <v>1164856527</v>
      </c>
      <c r="E24" s="7" t="s">
        <v>79</v>
      </c>
      <c r="F24" s="7" t="s">
        <v>62</v>
      </c>
      <c r="G24" s="7" t="s">
        <v>77</v>
      </c>
      <c r="H24" s="17" t="s">
        <v>80</v>
      </c>
      <c r="I24" s="7" t="s">
        <v>85</v>
      </c>
      <c r="J24" s="17">
        <v>3</v>
      </c>
      <c r="K24" s="17" t="s">
        <v>45</v>
      </c>
      <c r="L24" s="17" t="s">
        <v>46</v>
      </c>
      <c r="N24" s="17">
        <v>30</v>
      </c>
      <c r="O24" s="17">
        <v>3</v>
      </c>
      <c r="P24" s="17">
        <v>1</v>
      </c>
      <c r="Q24" s="17">
        <v>1</v>
      </c>
      <c r="R24">
        <v>1014738131</v>
      </c>
      <c r="S24">
        <v>2098</v>
      </c>
      <c r="U24" t="s">
        <v>86</v>
      </c>
      <c r="V24" t="s">
        <v>48</v>
      </c>
      <c r="W24">
        <f>MATCH(D24,Отчет!$C:$C,0)</f>
        <v>14</v>
      </c>
    </row>
    <row r="25" spans="1:23" x14ac:dyDescent="0.2">
      <c r="A25" s="17">
        <v>1204076771</v>
      </c>
      <c r="B25" s="17">
        <v>8</v>
      </c>
      <c r="C25" s="17" t="s">
        <v>39</v>
      </c>
      <c r="D25" s="17">
        <v>1164856514</v>
      </c>
      <c r="E25" s="7" t="s">
        <v>69</v>
      </c>
      <c r="F25" s="7" t="s">
        <v>54</v>
      </c>
      <c r="G25" s="7" t="s">
        <v>70</v>
      </c>
      <c r="H25" s="17" t="s">
        <v>71</v>
      </c>
      <c r="I25" s="7" t="s">
        <v>85</v>
      </c>
      <c r="J25" s="17">
        <v>3</v>
      </c>
      <c r="K25" s="17" t="s">
        <v>45</v>
      </c>
      <c r="L25" s="17" t="s">
        <v>46</v>
      </c>
      <c r="N25" s="17">
        <v>24</v>
      </c>
      <c r="O25" s="17">
        <v>3</v>
      </c>
      <c r="P25" s="17">
        <v>1</v>
      </c>
      <c r="Q25" s="17">
        <v>1</v>
      </c>
      <c r="R25">
        <v>1014738131</v>
      </c>
      <c r="S25">
        <v>2098</v>
      </c>
      <c r="U25" t="s">
        <v>86</v>
      </c>
      <c r="V25" t="s">
        <v>48</v>
      </c>
      <c r="W25">
        <f>MATCH(D25,Отчет!$C:$C,0)</f>
        <v>21</v>
      </c>
    </row>
    <row r="26" spans="1:23" x14ac:dyDescent="0.2">
      <c r="A26" s="17">
        <v>1204076726</v>
      </c>
      <c r="B26" s="17">
        <v>10</v>
      </c>
      <c r="C26" s="17" t="s">
        <v>39</v>
      </c>
      <c r="D26" s="17">
        <v>1164856501</v>
      </c>
      <c r="E26" s="7" t="s">
        <v>61</v>
      </c>
      <c r="F26" s="7" t="s">
        <v>62</v>
      </c>
      <c r="G26" s="7" t="s">
        <v>63</v>
      </c>
      <c r="H26" s="17" t="s">
        <v>64</v>
      </c>
      <c r="I26" s="7" t="s">
        <v>85</v>
      </c>
      <c r="J26" s="17">
        <v>3</v>
      </c>
      <c r="K26" s="17" t="s">
        <v>45</v>
      </c>
      <c r="L26" s="17" t="s">
        <v>46</v>
      </c>
      <c r="N26" s="17">
        <v>30</v>
      </c>
      <c r="O26" s="17">
        <v>3</v>
      </c>
      <c r="P26" s="17">
        <v>1</v>
      </c>
      <c r="Q26" s="17">
        <v>1</v>
      </c>
      <c r="R26">
        <v>1014738131</v>
      </c>
      <c r="S26">
        <v>2098</v>
      </c>
      <c r="U26" t="s">
        <v>86</v>
      </c>
      <c r="V26" t="s">
        <v>48</v>
      </c>
      <c r="W26">
        <f>MATCH(D26,Отчет!$C:$C,0)</f>
        <v>13</v>
      </c>
    </row>
    <row r="27" spans="1:23" x14ac:dyDescent="0.2">
      <c r="A27" s="17">
        <v>1204076657</v>
      </c>
      <c r="B27" s="17">
        <v>9</v>
      </c>
      <c r="C27" s="17" t="s">
        <v>39</v>
      </c>
      <c r="D27" s="17">
        <v>1164856488</v>
      </c>
      <c r="E27" s="7" t="s">
        <v>49</v>
      </c>
      <c r="F27" s="7" t="s">
        <v>50</v>
      </c>
      <c r="G27" s="7" t="s">
        <v>51</v>
      </c>
      <c r="H27" s="17" t="s">
        <v>52</v>
      </c>
      <c r="I27" s="7" t="s">
        <v>85</v>
      </c>
      <c r="J27" s="17">
        <v>3</v>
      </c>
      <c r="K27" s="17" t="s">
        <v>45</v>
      </c>
      <c r="L27" s="17" t="s">
        <v>46</v>
      </c>
      <c r="N27" s="17">
        <v>27</v>
      </c>
      <c r="O27" s="17">
        <v>3</v>
      </c>
      <c r="P27" s="17">
        <v>1</v>
      </c>
      <c r="Q27" s="17">
        <v>1</v>
      </c>
      <c r="R27">
        <v>1014738131</v>
      </c>
      <c r="S27">
        <v>2098</v>
      </c>
      <c r="U27" t="s">
        <v>86</v>
      </c>
      <c r="V27" t="s">
        <v>48</v>
      </c>
      <c r="W27">
        <f>MATCH(D27,Отчет!$C:$C,0)</f>
        <v>18</v>
      </c>
    </row>
    <row r="28" spans="1:23" x14ac:dyDescent="0.2">
      <c r="A28" s="17">
        <v>1204076861</v>
      </c>
      <c r="B28" s="17">
        <v>5</v>
      </c>
      <c r="C28" s="17" t="s">
        <v>39</v>
      </c>
      <c r="D28" s="17">
        <v>1178850463</v>
      </c>
      <c r="E28" s="7" t="s">
        <v>75</v>
      </c>
      <c r="F28" s="7" t="s">
        <v>76</v>
      </c>
      <c r="G28" s="7" t="s">
        <v>77</v>
      </c>
      <c r="H28" s="17" t="s">
        <v>78</v>
      </c>
      <c r="I28" s="7" t="s">
        <v>85</v>
      </c>
      <c r="J28" s="17">
        <v>3</v>
      </c>
      <c r="K28" s="17" t="s">
        <v>45</v>
      </c>
      <c r="L28" s="17" t="s">
        <v>46</v>
      </c>
      <c r="N28" s="17">
        <v>15</v>
      </c>
      <c r="O28" s="17">
        <v>3</v>
      </c>
      <c r="P28" s="17">
        <v>1</v>
      </c>
      <c r="Q28" s="17">
        <v>1</v>
      </c>
      <c r="R28">
        <v>1014738131</v>
      </c>
      <c r="S28">
        <v>2098</v>
      </c>
      <c r="U28" t="s">
        <v>86</v>
      </c>
      <c r="V28" t="s">
        <v>48</v>
      </c>
      <c r="W28">
        <f>MATCH(D28,Отчет!$C:$C,0)</f>
        <v>26</v>
      </c>
    </row>
    <row r="29" spans="1:23" x14ac:dyDescent="0.2">
      <c r="A29" s="17">
        <v>1204076523</v>
      </c>
      <c r="B29" s="17">
        <v>10</v>
      </c>
      <c r="C29" s="17" t="s">
        <v>39</v>
      </c>
      <c r="D29" s="17">
        <v>1164856449</v>
      </c>
      <c r="E29" s="7" t="s">
        <v>101</v>
      </c>
      <c r="F29" s="7" t="s">
        <v>54</v>
      </c>
      <c r="G29" s="7" t="s">
        <v>102</v>
      </c>
      <c r="H29" s="17" t="s">
        <v>103</v>
      </c>
      <c r="I29" s="7" t="s">
        <v>85</v>
      </c>
      <c r="J29" s="17">
        <v>3</v>
      </c>
      <c r="K29" s="17" t="s">
        <v>45</v>
      </c>
      <c r="L29" s="17" t="s">
        <v>46</v>
      </c>
      <c r="N29" s="17">
        <v>30</v>
      </c>
      <c r="O29" s="17">
        <v>3</v>
      </c>
      <c r="P29" s="17">
        <v>1</v>
      </c>
      <c r="Q29" s="17">
        <v>1</v>
      </c>
      <c r="R29">
        <v>1014738131</v>
      </c>
      <c r="S29">
        <v>2098</v>
      </c>
      <c r="U29" t="s">
        <v>86</v>
      </c>
      <c r="V29" t="s">
        <v>48</v>
      </c>
      <c r="W29">
        <f>MATCH(D29,Отчет!$C:$C,0)</f>
        <v>12</v>
      </c>
    </row>
    <row r="30" spans="1:23" x14ac:dyDescent="0.2">
      <c r="A30" s="17">
        <v>1324878176</v>
      </c>
      <c r="C30" s="17" t="s">
        <v>39</v>
      </c>
      <c r="D30" s="17">
        <v>1164856371</v>
      </c>
      <c r="E30" s="7" t="s">
        <v>81</v>
      </c>
      <c r="F30" s="7" t="s">
        <v>82</v>
      </c>
      <c r="G30" s="7" t="s">
        <v>83</v>
      </c>
      <c r="H30" s="17" t="s">
        <v>84</v>
      </c>
      <c r="I30" s="7" t="s">
        <v>104</v>
      </c>
      <c r="J30" s="17">
        <v>3</v>
      </c>
      <c r="K30" s="17" t="s">
        <v>45</v>
      </c>
      <c r="L30" s="17" t="s">
        <v>105</v>
      </c>
      <c r="M30" s="17">
        <v>0</v>
      </c>
      <c r="N30" s="17">
        <v>0</v>
      </c>
      <c r="O30" s="17">
        <v>0</v>
      </c>
      <c r="Q30" s="17">
        <v>1</v>
      </c>
      <c r="R30">
        <v>1014738131</v>
      </c>
      <c r="S30">
        <v>2098</v>
      </c>
      <c r="U30" t="s">
        <v>47</v>
      </c>
      <c r="V30" t="s">
        <v>48</v>
      </c>
      <c r="W30">
        <f>MATCH(D30,Отчет!$C:$C,0)</f>
        <v>27</v>
      </c>
    </row>
    <row r="31" spans="1:23" x14ac:dyDescent="0.2">
      <c r="A31" s="17">
        <v>1324878210</v>
      </c>
      <c r="B31" s="17">
        <v>8</v>
      </c>
      <c r="C31" s="17" t="s">
        <v>39</v>
      </c>
      <c r="D31" s="17">
        <v>1164856449</v>
      </c>
      <c r="E31" s="7" t="s">
        <v>101</v>
      </c>
      <c r="F31" s="7" t="s">
        <v>54</v>
      </c>
      <c r="G31" s="7" t="s">
        <v>102</v>
      </c>
      <c r="H31" s="17" t="s">
        <v>103</v>
      </c>
      <c r="I31" s="7" t="s">
        <v>104</v>
      </c>
      <c r="J31" s="17">
        <v>3</v>
      </c>
      <c r="K31" s="17" t="s">
        <v>45</v>
      </c>
      <c r="L31" s="17" t="s">
        <v>105</v>
      </c>
      <c r="N31" s="17">
        <v>0</v>
      </c>
      <c r="O31" s="17">
        <v>0</v>
      </c>
      <c r="P31" s="17">
        <v>1</v>
      </c>
      <c r="Q31" s="17">
        <v>1</v>
      </c>
      <c r="R31">
        <v>1014738131</v>
      </c>
      <c r="S31">
        <v>2098</v>
      </c>
      <c r="U31" t="s">
        <v>47</v>
      </c>
      <c r="V31" t="s">
        <v>48</v>
      </c>
      <c r="W31">
        <f>MATCH(D31,Отчет!$C:$C,0)</f>
        <v>12</v>
      </c>
    </row>
    <row r="32" spans="1:23" x14ac:dyDescent="0.2">
      <c r="A32" s="17">
        <v>1324878238</v>
      </c>
      <c r="B32" s="17">
        <v>8</v>
      </c>
      <c r="C32" s="17" t="s">
        <v>39</v>
      </c>
      <c r="D32" s="17">
        <v>1164856514</v>
      </c>
      <c r="E32" s="7" t="s">
        <v>69</v>
      </c>
      <c r="F32" s="7" t="s">
        <v>54</v>
      </c>
      <c r="G32" s="7" t="s">
        <v>70</v>
      </c>
      <c r="H32" s="17" t="s">
        <v>71</v>
      </c>
      <c r="I32" s="7" t="s">
        <v>104</v>
      </c>
      <c r="J32" s="17">
        <v>3</v>
      </c>
      <c r="K32" s="17" t="s">
        <v>45</v>
      </c>
      <c r="L32" s="17" t="s">
        <v>105</v>
      </c>
      <c r="N32" s="17">
        <v>0</v>
      </c>
      <c r="O32" s="17">
        <v>0</v>
      </c>
      <c r="P32" s="17">
        <v>1</v>
      </c>
      <c r="Q32" s="17">
        <v>1</v>
      </c>
      <c r="R32">
        <v>1014738131</v>
      </c>
      <c r="S32">
        <v>2098</v>
      </c>
      <c r="U32" t="s">
        <v>47</v>
      </c>
      <c r="V32" t="s">
        <v>48</v>
      </c>
      <c r="W32">
        <f>MATCH(D32,Отчет!$C:$C,0)</f>
        <v>21</v>
      </c>
    </row>
    <row r="33" spans="1:23" x14ac:dyDescent="0.2">
      <c r="A33" s="17">
        <v>1324878199</v>
      </c>
      <c r="B33" s="17">
        <v>8</v>
      </c>
      <c r="C33" s="17" t="s">
        <v>39</v>
      </c>
      <c r="D33" s="17">
        <v>1178850448</v>
      </c>
      <c r="E33" s="7" t="s">
        <v>65</v>
      </c>
      <c r="F33" s="7" t="s">
        <v>66</v>
      </c>
      <c r="G33" s="7" t="s">
        <v>67</v>
      </c>
      <c r="H33" s="17" t="s">
        <v>68</v>
      </c>
      <c r="I33" s="7" t="s">
        <v>104</v>
      </c>
      <c r="J33" s="17">
        <v>3</v>
      </c>
      <c r="K33" s="17" t="s">
        <v>45</v>
      </c>
      <c r="L33" s="17" t="s">
        <v>105</v>
      </c>
      <c r="N33" s="17">
        <v>0</v>
      </c>
      <c r="O33" s="17">
        <v>0</v>
      </c>
      <c r="P33" s="17">
        <v>1</v>
      </c>
      <c r="Q33" s="17">
        <v>1</v>
      </c>
      <c r="R33">
        <v>1014738131</v>
      </c>
      <c r="S33">
        <v>2098</v>
      </c>
      <c r="U33" t="s">
        <v>47</v>
      </c>
      <c r="V33" t="s">
        <v>48</v>
      </c>
      <c r="W33">
        <f>MATCH(D33,Отчет!$C:$C,0)</f>
        <v>17</v>
      </c>
    </row>
    <row r="34" spans="1:23" x14ac:dyDescent="0.2">
      <c r="A34" s="17">
        <v>1324878184</v>
      </c>
      <c r="B34" s="17">
        <v>8</v>
      </c>
      <c r="C34" s="17" t="s">
        <v>39</v>
      </c>
      <c r="D34" s="17">
        <v>1164856397</v>
      </c>
      <c r="E34" s="7" t="s">
        <v>95</v>
      </c>
      <c r="F34" s="7" t="s">
        <v>96</v>
      </c>
      <c r="G34" s="7" t="s">
        <v>97</v>
      </c>
      <c r="H34" s="17" t="s">
        <v>98</v>
      </c>
      <c r="I34" s="7" t="s">
        <v>104</v>
      </c>
      <c r="J34" s="17">
        <v>3</v>
      </c>
      <c r="K34" s="17" t="s">
        <v>45</v>
      </c>
      <c r="L34" s="17" t="s">
        <v>105</v>
      </c>
      <c r="N34" s="17">
        <v>0</v>
      </c>
      <c r="O34" s="17">
        <v>0</v>
      </c>
      <c r="P34" s="17">
        <v>1</v>
      </c>
      <c r="Q34" s="17">
        <v>1</v>
      </c>
      <c r="R34">
        <v>1014738131</v>
      </c>
      <c r="S34">
        <v>2098</v>
      </c>
      <c r="U34" t="s">
        <v>47</v>
      </c>
      <c r="V34" t="s">
        <v>48</v>
      </c>
      <c r="W34">
        <f>MATCH(D34,Отчет!$C:$C,0)</f>
        <v>19</v>
      </c>
    </row>
    <row r="35" spans="1:23" x14ac:dyDescent="0.2">
      <c r="A35" s="17">
        <v>1324878243</v>
      </c>
      <c r="B35" s="17">
        <v>8</v>
      </c>
      <c r="C35" s="17" t="s">
        <v>39</v>
      </c>
      <c r="D35" s="17">
        <v>1164856527</v>
      </c>
      <c r="E35" s="7" t="s">
        <v>79</v>
      </c>
      <c r="F35" s="7" t="s">
        <v>62</v>
      </c>
      <c r="G35" s="7" t="s">
        <v>77</v>
      </c>
      <c r="H35" s="17" t="s">
        <v>80</v>
      </c>
      <c r="I35" s="7" t="s">
        <v>104</v>
      </c>
      <c r="J35" s="17">
        <v>3</v>
      </c>
      <c r="K35" s="17" t="s">
        <v>45</v>
      </c>
      <c r="L35" s="17" t="s">
        <v>105</v>
      </c>
      <c r="N35" s="17">
        <v>0</v>
      </c>
      <c r="O35" s="17">
        <v>0</v>
      </c>
      <c r="P35" s="17">
        <v>1</v>
      </c>
      <c r="Q35" s="17">
        <v>1</v>
      </c>
      <c r="R35">
        <v>1014738131</v>
      </c>
      <c r="S35">
        <v>2098</v>
      </c>
      <c r="U35" t="s">
        <v>47</v>
      </c>
      <c r="V35" t="s">
        <v>48</v>
      </c>
      <c r="W35">
        <f>MATCH(D35,Отчет!$C:$C,0)</f>
        <v>14</v>
      </c>
    </row>
    <row r="36" spans="1:23" x14ac:dyDescent="0.2">
      <c r="A36" s="17">
        <v>1324878247</v>
      </c>
      <c r="B36" s="17">
        <v>8</v>
      </c>
      <c r="C36" s="17" t="s">
        <v>39</v>
      </c>
      <c r="D36" s="17">
        <v>1178850463</v>
      </c>
      <c r="E36" s="7" t="s">
        <v>75</v>
      </c>
      <c r="F36" s="7" t="s">
        <v>76</v>
      </c>
      <c r="G36" s="7" t="s">
        <v>77</v>
      </c>
      <c r="H36" s="17" t="s">
        <v>78</v>
      </c>
      <c r="I36" s="7" t="s">
        <v>104</v>
      </c>
      <c r="J36" s="17">
        <v>3</v>
      </c>
      <c r="K36" s="17" t="s">
        <v>45</v>
      </c>
      <c r="L36" s="17" t="s">
        <v>105</v>
      </c>
      <c r="N36" s="17">
        <v>0</v>
      </c>
      <c r="O36" s="17">
        <v>0</v>
      </c>
      <c r="P36" s="17">
        <v>1</v>
      </c>
      <c r="Q36" s="17">
        <v>1</v>
      </c>
      <c r="R36">
        <v>1014738131</v>
      </c>
      <c r="S36">
        <v>2098</v>
      </c>
      <c r="U36" t="s">
        <v>47</v>
      </c>
      <c r="V36" t="s">
        <v>48</v>
      </c>
      <c r="W36">
        <f>MATCH(D36,Отчет!$C:$C,0)</f>
        <v>26</v>
      </c>
    </row>
    <row r="37" spans="1:23" x14ac:dyDescent="0.2">
      <c r="A37" s="17">
        <v>1324878232</v>
      </c>
      <c r="B37" s="17">
        <v>8</v>
      </c>
      <c r="C37" s="17" t="s">
        <v>39</v>
      </c>
      <c r="D37" s="17">
        <v>1164856501</v>
      </c>
      <c r="E37" s="7" t="s">
        <v>61</v>
      </c>
      <c r="F37" s="7" t="s">
        <v>62</v>
      </c>
      <c r="G37" s="7" t="s">
        <v>63</v>
      </c>
      <c r="H37" s="17" t="s">
        <v>64</v>
      </c>
      <c r="I37" s="7" t="s">
        <v>104</v>
      </c>
      <c r="J37" s="17">
        <v>3</v>
      </c>
      <c r="K37" s="17" t="s">
        <v>45</v>
      </c>
      <c r="L37" s="17" t="s">
        <v>105</v>
      </c>
      <c r="N37" s="17">
        <v>0</v>
      </c>
      <c r="O37" s="17">
        <v>0</v>
      </c>
      <c r="P37" s="17">
        <v>1</v>
      </c>
      <c r="Q37" s="17">
        <v>1</v>
      </c>
      <c r="R37">
        <v>1014738131</v>
      </c>
      <c r="S37">
        <v>2098</v>
      </c>
      <c r="U37" t="s">
        <v>47</v>
      </c>
      <c r="V37" t="s">
        <v>48</v>
      </c>
      <c r="W37">
        <f>MATCH(D37,Отчет!$C:$C,0)</f>
        <v>13</v>
      </c>
    </row>
    <row r="38" spans="1:23" x14ac:dyDescent="0.2">
      <c r="A38" s="17">
        <v>1324878193</v>
      </c>
      <c r="B38" s="17">
        <v>8</v>
      </c>
      <c r="C38" s="17" t="s">
        <v>39</v>
      </c>
      <c r="D38" s="17">
        <v>1164856423</v>
      </c>
      <c r="E38" s="7" t="s">
        <v>87</v>
      </c>
      <c r="F38" s="7" t="s">
        <v>88</v>
      </c>
      <c r="G38" s="7" t="s">
        <v>89</v>
      </c>
      <c r="H38" s="17" t="s">
        <v>90</v>
      </c>
      <c r="I38" s="7" t="s">
        <v>104</v>
      </c>
      <c r="J38" s="17">
        <v>3</v>
      </c>
      <c r="K38" s="17" t="s">
        <v>45</v>
      </c>
      <c r="L38" s="17" t="s">
        <v>105</v>
      </c>
      <c r="N38" s="17">
        <v>0</v>
      </c>
      <c r="O38" s="17">
        <v>0</v>
      </c>
      <c r="P38" s="17">
        <v>1</v>
      </c>
      <c r="Q38" s="17">
        <v>1</v>
      </c>
      <c r="R38">
        <v>1014738131</v>
      </c>
      <c r="S38">
        <v>2098</v>
      </c>
      <c r="U38" t="s">
        <v>47</v>
      </c>
      <c r="V38" t="s">
        <v>48</v>
      </c>
      <c r="W38">
        <f>MATCH(D38,Отчет!$C:$C,0)</f>
        <v>20</v>
      </c>
    </row>
    <row r="39" spans="1:23" x14ac:dyDescent="0.2">
      <c r="A39" s="17">
        <v>1324878172</v>
      </c>
      <c r="B39" s="17">
        <v>8</v>
      </c>
      <c r="C39" s="17" t="s">
        <v>39</v>
      </c>
      <c r="D39" s="17">
        <v>1164856358</v>
      </c>
      <c r="E39" s="7" t="s">
        <v>57</v>
      </c>
      <c r="F39" s="7" t="s">
        <v>58</v>
      </c>
      <c r="G39" s="7" t="s">
        <v>59</v>
      </c>
      <c r="H39" s="17" t="s">
        <v>60</v>
      </c>
      <c r="I39" s="7" t="s">
        <v>104</v>
      </c>
      <c r="J39" s="17">
        <v>3</v>
      </c>
      <c r="K39" s="17" t="s">
        <v>45</v>
      </c>
      <c r="L39" s="17" t="s">
        <v>105</v>
      </c>
      <c r="N39" s="17">
        <v>0</v>
      </c>
      <c r="O39" s="17">
        <v>0</v>
      </c>
      <c r="P39" s="17">
        <v>1</v>
      </c>
      <c r="Q39" s="17">
        <v>1</v>
      </c>
      <c r="R39">
        <v>1014738131</v>
      </c>
      <c r="S39">
        <v>2098</v>
      </c>
      <c r="U39" t="s">
        <v>47</v>
      </c>
      <c r="V39" t="s">
        <v>48</v>
      </c>
      <c r="W39">
        <f>MATCH(D39,Отчет!$C:$C,0)</f>
        <v>25</v>
      </c>
    </row>
    <row r="40" spans="1:23" x14ac:dyDescent="0.2">
      <c r="A40" s="17">
        <v>1324878227</v>
      </c>
      <c r="B40" s="17">
        <v>8</v>
      </c>
      <c r="C40" s="17" t="s">
        <v>39</v>
      </c>
      <c r="D40" s="17">
        <v>1164856488</v>
      </c>
      <c r="E40" s="7" t="s">
        <v>49</v>
      </c>
      <c r="F40" s="7" t="s">
        <v>50</v>
      </c>
      <c r="G40" s="7" t="s">
        <v>51</v>
      </c>
      <c r="H40" s="17" t="s">
        <v>52</v>
      </c>
      <c r="I40" s="7" t="s">
        <v>104</v>
      </c>
      <c r="J40" s="17">
        <v>3</v>
      </c>
      <c r="K40" s="17" t="s">
        <v>45</v>
      </c>
      <c r="L40" s="17" t="s">
        <v>105</v>
      </c>
      <c r="N40" s="17">
        <v>0</v>
      </c>
      <c r="O40" s="17">
        <v>0</v>
      </c>
      <c r="P40" s="17">
        <v>1</v>
      </c>
      <c r="Q40" s="17">
        <v>1</v>
      </c>
      <c r="R40">
        <v>1014738131</v>
      </c>
      <c r="S40">
        <v>2098</v>
      </c>
      <c r="U40" t="s">
        <v>47</v>
      </c>
      <c r="V40" t="s">
        <v>48</v>
      </c>
      <c r="W40">
        <f>MATCH(D40,Отчет!$C:$C,0)</f>
        <v>18</v>
      </c>
    </row>
    <row r="41" spans="1:23" x14ac:dyDescent="0.2">
      <c r="A41" s="17">
        <v>1324878206</v>
      </c>
      <c r="B41" s="17">
        <v>8</v>
      </c>
      <c r="C41" s="17" t="s">
        <v>39</v>
      </c>
      <c r="D41" s="17">
        <v>1164856436</v>
      </c>
      <c r="E41" s="7" t="s">
        <v>53</v>
      </c>
      <c r="F41" s="7" t="s">
        <v>54</v>
      </c>
      <c r="G41" s="7" t="s">
        <v>55</v>
      </c>
      <c r="H41" s="17" t="s">
        <v>56</v>
      </c>
      <c r="I41" s="7" t="s">
        <v>104</v>
      </c>
      <c r="J41" s="17">
        <v>3</v>
      </c>
      <c r="K41" s="17" t="s">
        <v>45</v>
      </c>
      <c r="L41" s="17" t="s">
        <v>105</v>
      </c>
      <c r="N41" s="17">
        <v>0</v>
      </c>
      <c r="O41" s="17">
        <v>0</v>
      </c>
      <c r="P41" s="17">
        <v>1</v>
      </c>
      <c r="Q41" s="17">
        <v>1</v>
      </c>
      <c r="R41">
        <v>1014738131</v>
      </c>
      <c r="S41">
        <v>2098</v>
      </c>
      <c r="U41" t="s">
        <v>47</v>
      </c>
      <c r="V41" t="s">
        <v>48</v>
      </c>
      <c r="W41">
        <f>MATCH(D41,Отчет!$C:$C,0)</f>
        <v>23</v>
      </c>
    </row>
    <row r="42" spans="1:23" x14ac:dyDescent="0.2">
      <c r="A42" s="17">
        <v>1324878251</v>
      </c>
      <c r="B42" s="17">
        <v>8</v>
      </c>
      <c r="C42" s="17" t="s">
        <v>39</v>
      </c>
      <c r="D42" s="17">
        <v>1164856540</v>
      </c>
      <c r="E42" s="7" t="s">
        <v>40</v>
      </c>
      <c r="F42" s="7" t="s">
        <v>41</v>
      </c>
      <c r="G42" s="7" t="s">
        <v>42</v>
      </c>
      <c r="H42" s="17" t="s">
        <v>43</v>
      </c>
      <c r="I42" s="7" t="s">
        <v>104</v>
      </c>
      <c r="J42" s="17">
        <v>3</v>
      </c>
      <c r="K42" s="17" t="s">
        <v>45</v>
      </c>
      <c r="L42" s="17" t="s">
        <v>105</v>
      </c>
      <c r="N42" s="17">
        <v>0</v>
      </c>
      <c r="O42" s="17">
        <v>0</v>
      </c>
      <c r="P42" s="17">
        <v>1</v>
      </c>
      <c r="Q42" s="17">
        <v>1</v>
      </c>
      <c r="R42">
        <v>1014738131</v>
      </c>
      <c r="S42">
        <v>2098</v>
      </c>
      <c r="U42" t="s">
        <v>47</v>
      </c>
      <c r="V42" t="s">
        <v>48</v>
      </c>
      <c r="W42">
        <f>MATCH(D42,Отчет!$C:$C,0)</f>
        <v>24</v>
      </c>
    </row>
    <row r="43" spans="1:23" x14ac:dyDescent="0.2">
      <c r="A43" s="17">
        <v>1324878219</v>
      </c>
      <c r="B43" s="17">
        <v>8</v>
      </c>
      <c r="C43" s="17" t="s">
        <v>39</v>
      </c>
      <c r="D43" s="17">
        <v>1164856462</v>
      </c>
      <c r="E43" s="7" t="s">
        <v>99</v>
      </c>
      <c r="F43" s="7" t="s">
        <v>54</v>
      </c>
      <c r="G43" s="7" t="s">
        <v>70</v>
      </c>
      <c r="H43" s="17" t="s">
        <v>100</v>
      </c>
      <c r="I43" s="7" t="s">
        <v>104</v>
      </c>
      <c r="J43" s="17">
        <v>3</v>
      </c>
      <c r="K43" s="17" t="s">
        <v>45</v>
      </c>
      <c r="L43" s="17" t="s">
        <v>105</v>
      </c>
      <c r="N43" s="17">
        <v>0</v>
      </c>
      <c r="O43" s="17">
        <v>0</v>
      </c>
      <c r="P43" s="17">
        <v>1</v>
      </c>
      <c r="Q43" s="17">
        <v>1</v>
      </c>
      <c r="R43">
        <v>1014738131</v>
      </c>
      <c r="S43">
        <v>2098</v>
      </c>
      <c r="U43" t="s">
        <v>47</v>
      </c>
      <c r="V43" t="s">
        <v>48</v>
      </c>
      <c r="W43">
        <f>MATCH(D43,Отчет!$C:$C,0)</f>
        <v>22</v>
      </c>
    </row>
    <row r="44" spans="1:23" x14ac:dyDescent="0.2">
      <c r="A44" s="17">
        <v>1324878180</v>
      </c>
      <c r="B44" s="17">
        <v>8</v>
      </c>
      <c r="C44" s="17" t="s">
        <v>39</v>
      </c>
      <c r="D44" s="17">
        <v>1164856384</v>
      </c>
      <c r="E44" s="7" t="s">
        <v>72</v>
      </c>
      <c r="F44" s="7" t="s">
        <v>41</v>
      </c>
      <c r="G44" s="7" t="s">
        <v>73</v>
      </c>
      <c r="H44" s="17" t="s">
        <v>74</v>
      </c>
      <c r="I44" s="7" t="s">
        <v>104</v>
      </c>
      <c r="J44" s="17">
        <v>3</v>
      </c>
      <c r="K44" s="17" t="s">
        <v>45</v>
      </c>
      <c r="L44" s="17" t="s">
        <v>105</v>
      </c>
      <c r="N44" s="17">
        <v>0</v>
      </c>
      <c r="O44" s="17">
        <v>0</v>
      </c>
      <c r="P44" s="17">
        <v>1</v>
      </c>
      <c r="Q44" s="17">
        <v>1</v>
      </c>
      <c r="R44">
        <v>1014738131</v>
      </c>
      <c r="S44">
        <v>2098</v>
      </c>
      <c r="U44" t="s">
        <v>47</v>
      </c>
      <c r="V44" t="s">
        <v>48</v>
      </c>
      <c r="W44">
        <f>MATCH(D44,Отчет!$C:$C,0)</f>
        <v>16</v>
      </c>
    </row>
    <row r="45" spans="1:23" x14ac:dyDescent="0.2">
      <c r="A45" s="17">
        <v>1324878189</v>
      </c>
      <c r="B45" s="17">
        <v>8</v>
      </c>
      <c r="C45" s="17" t="s">
        <v>39</v>
      </c>
      <c r="D45" s="17">
        <v>1164856410</v>
      </c>
      <c r="E45" s="7" t="s">
        <v>91</v>
      </c>
      <c r="F45" s="7" t="s">
        <v>92</v>
      </c>
      <c r="G45" s="7" t="s">
        <v>93</v>
      </c>
      <c r="H45" s="17" t="s">
        <v>94</v>
      </c>
      <c r="I45" s="7" t="s">
        <v>104</v>
      </c>
      <c r="J45" s="17">
        <v>3</v>
      </c>
      <c r="K45" s="17" t="s">
        <v>45</v>
      </c>
      <c r="L45" s="17" t="s">
        <v>105</v>
      </c>
      <c r="N45" s="17">
        <v>0</v>
      </c>
      <c r="O45" s="17">
        <v>0</v>
      </c>
      <c r="P45" s="17">
        <v>1</v>
      </c>
      <c r="Q45" s="17">
        <v>1</v>
      </c>
      <c r="R45">
        <v>1014738131</v>
      </c>
      <c r="S45">
        <v>2098</v>
      </c>
      <c r="U45" t="s">
        <v>47</v>
      </c>
      <c r="V45" t="s">
        <v>48</v>
      </c>
      <c r="W45">
        <f>MATCH(D45,Отчет!$C:$C,0)</f>
        <v>15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2016-01-14T15:49:05Z</dcterms:modified>
</cp:coreProperties>
</file>