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2" i="1"/>
  <c r="W12" i="1"/>
  <c r="W15" i="1"/>
  <c r="W17" i="1"/>
  <c r="W14" i="1"/>
  <c r="W16" i="1"/>
  <c r="V12" i="1"/>
  <c r="V15" i="1"/>
  <c r="V17" i="1"/>
  <c r="V14" i="1"/>
  <c r="V16" i="1"/>
  <c r="W13" i="1"/>
  <c r="V13" i="1"/>
  <c r="Q12" i="1"/>
  <c r="S12" i="1" s="1"/>
  <c r="Q15" i="1"/>
  <c r="S15" i="1" s="1"/>
  <c r="Q17" i="1"/>
  <c r="S17" i="1" s="1"/>
  <c r="Q14" i="1"/>
  <c r="S14" i="1" s="1"/>
  <c r="Q16" i="1"/>
  <c r="S16" i="1" s="1"/>
  <c r="Q13" i="1"/>
  <c r="S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3" i="2"/>
</calcChain>
</file>

<file path=xl/sharedStrings.xml><?xml version="1.0" encoding="utf-8"?>
<sst xmlns="http://schemas.openxmlformats.org/spreadsheetml/2006/main" count="439" uniqueCount="71">
  <si>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</si>
  <si>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</si>
  <si>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</si>
  <si>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</si>
  <si>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</si>
  <si>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</si>
  <si>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</si>
  <si>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</si>
  <si>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</si>
  <si>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</si>
  <si>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</si>
  <si>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</si>
  <si>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</si>
  <si>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</si>
  <si>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</si>
  <si>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</si>
  <si>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</si>
  <si>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</si>
  <si>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</si>
  <si>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</si>
  <si>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</si>
  <si>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</si>
  <si>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</si>
  <si>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</si>
  <si>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</si>
  <si>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</si>
  <si>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</si>
  <si>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</si>
  <si>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</si>
  <si>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</si>
  <si>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</si>
  <si>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</si>
  <si>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</si>
  <si>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</si>
  <si>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</si>
  <si>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Бучина Мария Викторовна</t>
  </si>
  <si>
    <t>Кузовкова Александра Валерьевна</t>
  </si>
  <si>
    <t>Нарышкин Данила Сергеевич</t>
  </si>
  <si>
    <t>Новоселов Никита Сергеевич</t>
  </si>
  <si>
    <t>Потапов Сергей Сергеевич</t>
  </si>
  <si>
    <t>Хачатрян Гаянэ Арбаковна</t>
  </si>
  <si>
    <t>5141л</t>
  </si>
  <si>
    <t>М142МЛОГИ007</t>
  </si>
  <si>
    <t>Стратегическое управление логистической инфраструктурой</t>
  </si>
  <si>
    <t>Экзамен</t>
  </si>
  <si>
    <t>2015/2016 учебный год 1 модуль</t>
  </si>
  <si>
    <t>stCommon</t>
  </si>
  <si>
    <t>Стратегическое управление логистической инфраструктурой в цепях поставок</t>
  </si>
  <si>
    <t>М142МЛОГИ003</t>
  </si>
  <si>
    <t>М142МЛОГИ005</t>
  </si>
  <si>
    <t>М142МЛОГИ004</t>
  </si>
  <si>
    <t>М142МЛОГИ006</t>
  </si>
  <si>
    <t>М142МЛОГИ002</t>
  </si>
  <si>
    <t>Экономическое обоснование стратегических решений в логистике</t>
  </si>
  <si>
    <t>Бизнес-планирование логистической инфраструктуры</t>
  </si>
  <si>
    <t>2015/2016 учебный год 2 модуль</t>
  </si>
  <si>
    <t>stChoosen</t>
  </si>
  <si>
    <t>Информационная поддержка логистической инфраструктуры</t>
  </si>
  <si>
    <t>Маркетинговые стратегии</t>
  </si>
  <si>
    <t>Международные транспортные коридоры и логистические центры</t>
  </si>
  <si>
    <t>Современные технологии транспортировки в цепях поставок</t>
  </si>
  <si>
    <t>Комм</t>
  </si>
  <si>
    <t>Да</t>
  </si>
  <si>
    <t>2 - 3</t>
  </si>
  <si>
    <t>Дата выгрузки: 09.03.2016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</si>
  <si>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</si>
  <si>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</si>
  <si>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</si>
  <si>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2 курс</t>
  </si>
  <si>
    <t xml:space="preserve"> - студенты имеющие задолженности</t>
  </si>
  <si>
    <t>Примечание: у студентов очно-заочной формы обучения в учебном году 3 модуля, в первом семестре 1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</si>
</sst>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19"/>
  <sheetViews>
    <sheetView tabSelected="1" workbookViewId="0">
      <selection activeCell="C22" sqref="C22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5" width="10.7109375" style="28" customWidth="1"/>
    <col min="16" max="19" width="10.7109375" style="13" customWidth="1"/>
    <col min="20" max="21" width="10.7109375" style="1" hidden="1" customWidth="1"/>
    <col min="22" max="22" width="10.7109375" style="13" customWidth="1"/>
    <col min="23" max="23" width="10.7109375" style="1" customWidth="1"/>
    <col min="24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11"/>
      <c r="Q1" s="11"/>
      <c r="R1" s="11"/>
      <c r="S1" s="11"/>
      <c r="V1" s="11"/>
    </row>
    <row r="2" spans="1:216" s="5" customFormat="1" ht="15.75" customHeight="1" x14ac:dyDescent="0.2">
      <c r="A2" s="22" t="s">
        <v>64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6"/>
      <c r="Q2" s="6"/>
      <c r="R2" s="6"/>
      <c r="S2" s="12"/>
      <c r="V2" s="12"/>
    </row>
    <row r="3" spans="1:216" s="5" customFormat="1" ht="15.75" customHeight="1" x14ac:dyDescent="0.2">
      <c r="A3" s="22" t="s">
        <v>65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6"/>
      <c r="Q3" s="6"/>
      <c r="R3" s="6"/>
      <c r="S3" s="12"/>
      <c r="V3" s="12"/>
    </row>
    <row r="4" spans="1:216" s="5" customFormat="1" ht="15.75" customHeight="1" x14ac:dyDescent="0.2">
      <c r="A4" s="22" t="s">
        <v>66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6"/>
      <c r="Q4" s="6"/>
      <c r="R4" s="6"/>
      <c r="S4" s="12"/>
      <c r="V4" s="12"/>
    </row>
    <row r="5" spans="1:216" s="5" customFormat="1" ht="15.75" customHeight="1" x14ac:dyDescent="0.2">
      <c r="A5" s="22" t="s">
        <v>67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6"/>
      <c r="Q5" s="6"/>
      <c r="R5" s="6"/>
      <c r="S5" s="12"/>
      <c r="V5" s="12"/>
    </row>
    <row r="6" spans="1:216" s="5" customFormat="1" ht="15.75" customHeight="1" x14ac:dyDescent="0.2">
      <c r="A6" s="22" t="s">
        <v>68</v>
      </c>
      <c r="B6" s="8"/>
      <c r="C6" s="4"/>
      <c r="D6" s="4"/>
      <c r="E6" s="4"/>
      <c r="F6" s="4"/>
      <c r="G6" s="4"/>
      <c r="I6" s="27"/>
      <c r="J6" s="49"/>
      <c r="K6" s="27" t="s">
        <v>69</v>
      </c>
      <c r="L6" s="27"/>
      <c r="M6" s="27"/>
      <c r="N6" s="27"/>
      <c r="O6" s="27"/>
      <c r="P6" s="12"/>
      <c r="Q6" s="12"/>
      <c r="R6" s="12"/>
      <c r="S6" s="12"/>
      <c r="V6" s="12"/>
    </row>
    <row r="7" spans="1:216" s="5" customFormat="1" ht="15.75" customHeight="1" x14ac:dyDescent="0.2">
      <c r="A7" s="19"/>
      <c r="B7" s="8"/>
      <c r="G7" s="14"/>
      <c r="I7" s="27"/>
      <c r="J7" s="27"/>
      <c r="K7" s="27"/>
      <c r="L7" s="27"/>
      <c r="M7" s="27"/>
      <c r="N7" s="27"/>
      <c r="O7" s="27"/>
      <c r="P7" s="12"/>
      <c r="Q7" s="12"/>
      <c r="R7" s="12"/>
      <c r="S7" s="12"/>
      <c r="V7" s="12"/>
    </row>
    <row r="8" spans="1:216" s="2" customFormat="1" ht="5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45</v>
      </c>
      <c r="J8" s="33"/>
      <c r="K8" s="34" t="s">
        <v>55</v>
      </c>
      <c r="L8" s="34" t="s">
        <v>55</v>
      </c>
      <c r="M8" s="34" t="s">
        <v>55</v>
      </c>
      <c r="N8" s="34" t="s">
        <v>55</v>
      </c>
      <c r="O8" s="34" t="s">
        <v>55</v>
      </c>
      <c r="P8" s="45" t="s">
        <v>22</v>
      </c>
      <c r="Q8" s="46" t="s">
        <v>24</v>
      </c>
      <c r="R8" s="46" t="s">
        <v>25</v>
      </c>
      <c r="S8" s="45" t="s">
        <v>26</v>
      </c>
      <c r="T8" s="47" t="s">
        <v>5</v>
      </c>
      <c r="U8" s="47" t="s">
        <v>6</v>
      </c>
      <c r="V8" s="45" t="s">
        <v>21</v>
      </c>
      <c r="W8" s="47" t="s">
        <v>7</v>
      </c>
      <c r="X8" s="47" t="s">
        <v>27</v>
      </c>
      <c r="Y8" s="47" t="s">
        <v>28</v>
      </c>
    </row>
    <row r="9" spans="1:21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44</v>
      </c>
      <c r="J9" s="33"/>
      <c r="K9" s="34" t="s">
        <v>44</v>
      </c>
      <c r="L9" s="34" t="s">
        <v>44</v>
      </c>
      <c r="M9" s="34" t="s">
        <v>44</v>
      </c>
      <c r="N9" s="34" t="s">
        <v>44</v>
      </c>
      <c r="O9" s="34" t="s">
        <v>44</v>
      </c>
      <c r="P9" s="45"/>
      <c r="Q9" s="46"/>
      <c r="R9" s="46"/>
      <c r="S9" s="45"/>
      <c r="T9" s="47"/>
      <c r="U9" s="47"/>
      <c r="V9" s="45"/>
      <c r="W9" s="47"/>
      <c r="X9" s="47"/>
      <c r="Y9" s="47"/>
    </row>
    <row r="10" spans="1:21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36" t="s">
        <v>43</v>
      </c>
      <c r="J10" s="36" t="s">
        <v>53</v>
      </c>
      <c r="K10" s="36" t="s">
        <v>54</v>
      </c>
      <c r="L10" s="36" t="s">
        <v>57</v>
      </c>
      <c r="M10" s="36" t="s">
        <v>58</v>
      </c>
      <c r="N10" s="36" t="s">
        <v>59</v>
      </c>
      <c r="O10" s="36" t="s">
        <v>60</v>
      </c>
      <c r="P10" s="45"/>
      <c r="Q10" s="46"/>
      <c r="R10" s="46"/>
      <c r="S10" s="45"/>
      <c r="T10" s="47"/>
      <c r="U10" s="47"/>
      <c r="V10" s="45"/>
      <c r="W10" s="47"/>
      <c r="X10" s="47"/>
      <c r="Y10" s="47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7">
        <v>5</v>
      </c>
      <c r="J11" s="37">
        <v>2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45"/>
      <c r="Q11" s="46"/>
      <c r="R11" s="46"/>
      <c r="S11" s="45"/>
      <c r="T11" s="47"/>
      <c r="U11" s="47"/>
      <c r="V11" s="45"/>
      <c r="W11" s="47"/>
      <c r="X11" s="47"/>
      <c r="Y11" s="47"/>
    </row>
    <row r="12" spans="1:216" x14ac:dyDescent="0.2">
      <c r="A12" s="38">
        <v>1</v>
      </c>
      <c r="B12" s="39" t="s">
        <v>48</v>
      </c>
      <c r="C12" s="50" t="s">
        <v>36</v>
      </c>
      <c r="D12" s="40">
        <v>850830231</v>
      </c>
      <c r="E12" s="41" t="s">
        <v>41</v>
      </c>
      <c r="F12" s="40" t="s">
        <v>47</v>
      </c>
      <c r="G12" s="40" t="s">
        <v>61</v>
      </c>
      <c r="H12" s="41">
        <f>MATCH(D12,Данные!$D:$D,0)</f>
        <v>4</v>
      </c>
      <c r="I12" s="44">
        <v>8</v>
      </c>
      <c r="J12" s="44">
        <v>8</v>
      </c>
      <c r="K12" s="44"/>
      <c r="L12" s="44"/>
      <c r="M12" s="44"/>
      <c r="N12" s="44"/>
      <c r="O12" s="44">
        <v>9</v>
      </c>
      <c r="P12" s="48">
        <v>83</v>
      </c>
      <c r="Q12" s="48">
        <f>IF(R12 &gt; 0, MAX(R$12:R$17) / R12, 0)</f>
        <v>1</v>
      </c>
      <c r="R12" s="48">
        <v>22</v>
      </c>
      <c r="S12" s="48">
        <f>P12*Q12</f>
        <v>83</v>
      </c>
      <c r="T12" s="41">
        <v>25</v>
      </c>
      <c r="U12" s="41">
        <v>3</v>
      </c>
      <c r="V12" s="48">
        <f>IF(U12 &gt; 0,T12/U12,0)</f>
        <v>8.3333333333333339</v>
      </c>
      <c r="W12" s="41">
        <f>MIN($I12:O12)</f>
        <v>8</v>
      </c>
      <c r="X12" s="41" t="s">
        <v>62</v>
      </c>
      <c r="Y12" s="41">
        <v>3</v>
      </c>
      <c r="Z12" s="1">
        <v>1</v>
      </c>
    </row>
    <row r="13" spans="1:216" x14ac:dyDescent="0.2">
      <c r="A13" s="42" t="s">
        <v>63</v>
      </c>
      <c r="B13" s="39" t="s">
        <v>52</v>
      </c>
      <c r="C13" s="50" t="s">
        <v>35</v>
      </c>
      <c r="D13" s="40">
        <v>850830160</v>
      </c>
      <c r="E13" s="41" t="s">
        <v>41</v>
      </c>
      <c r="F13" s="40" t="s">
        <v>47</v>
      </c>
      <c r="G13" s="40" t="s">
        <v>61</v>
      </c>
      <c r="H13" s="41">
        <f>MATCH(D13,Данные!$D:$D,0)</f>
        <v>8</v>
      </c>
      <c r="I13" s="44">
        <v>8</v>
      </c>
      <c r="J13" s="44">
        <v>8</v>
      </c>
      <c r="K13" s="44"/>
      <c r="L13" s="44"/>
      <c r="M13" s="44"/>
      <c r="N13" s="44"/>
      <c r="O13" s="44">
        <v>8</v>
      </c>
      <c r="P13" s="48">
        <v>80</v>
      </c>
      <c r="Q13" s="48">
        <f>IF(R13 &gt; 0, MAX(R$12:R$17) / R13, 0)</f>
        <v>1</v>
      </c>
      <c r="R13" s="48">
        <v>22</v>
      </c>
      <c r="S13" s="48">
        <f>P13*Q13</f>
        <v>80</v>
      </c>
      <c r="T13" s="41">
        <v>24</v>
      </c>
      <c r="U13" s="41">
        <v>3</v>
      </c>
      <c r="V13" s="48">
        <f>IF(U13 &gt; 0,T13/U13,0)</f>
        <v>8</v>
      </c>
      <c r="W13" s="41">
        <f>MIN($I13:O13)</f>
        <v>8</v>
      </c>
      <c r="X13" s="41" t="s">
        <v>62</v>
      </c>
      <c r="Y13" s="41">
        <v>3</v>
      </c>
      <c r="Z13" s="1">
        <v>2</v>
      </c>
    </row>
    <row r="14" spans="1:216" x14ac:dyDescent="0.2">
      <c r="A14" s="43"/>
      <c r="B14" s="39" t="s">
        <v>51</v>
      </c>
      <c r="C14" s="50" t="s">
        <v>39</v>
      </c>
      <c r="D14" s="40">
        <v>850830464</v>
      </c>
      <c r="E14" s="41" t="s">
        <v>41</v>
      </c>
      <c r="F14" s="40" t="s">
        <v>47</v>
      </c>
      <c r="G14" s="40" t="s">
        <v>61</v>
      </c>
      <c r="H14" s="41">
        <f>MATCH(D14,Данные!$D:$D,0)</f>
        <v>7</v>
      </c>
      <c r="I14" s="44">
        <v>8</v>
      </c>
      <c r="J14" s="44">
        <v>8</v>
      </c>
      <c r="K14" s="44"/>
      <c r="L14" s="44"/>
      <c r="M14" s="44"/>
      <c r="N14" s="44"/>
      <c r="O14" s="44">
        <v>8</v>
      </c>
      <c r="P14" s="48">
        <v>80</v>
      </c>
      <c r="Q14" s="48">
        <f>IF(R14 &gt; 0, MAX(R$12:R$17) / R14, 0)</f>
        <v>1</v>
      </c>
      <c r="R14" s="48">
        <v>22</v>
      </c>
      <c r="S14" s="48">
        <f>P14*Q14</f>
        <v>80</v>
      </c>
      <c r="T14" s="41">
        <v>24</v>
      </c>
      <c r="U14" s="41">
        <v>3</v>
      </c>
      <c r="V14" s="48">
        <f>IF(U14 &gt; 0,T14/U14,0)</f>
        <v>8</v>
      </c>
      <c r="W14" s="41">
        <f>MIN($I14:O14)</f>
        <v>8</v>
      </c>
      <c r="X14" s="41" t="s">
        <v>62</v>
      </c>
      <c r="Y14" s="41">
        <v>3</v>
      </c>
      <c r="Z14" s="1">
        <v>3</v>
      </c>
    </row>
    <row r="15" spans="1:216" x14ac:dyDescent="0.2">
      <c r="A15" s="38">
        <v>4</v>
      </c>
      <c r="B15" s="39" t="s">
        <v>50</v>
      </c>
      <c r="C15" s="50" t="s">
        <v>37</v>
      </c>
      <c r="D15" s="40">
        <v>850830303</v>
      </c>
      <c r="E15" s="41" t="s">
        <v>41</v>
      </c>
      <c r="F15" s="40" t="s">
        <v>47</v>
      </c>
      <c r="G15" s="40" t="s">
        <v>61</v>
      </c>
      <c r="H15" s="41">
        <f>MATCH(D15,Данные!$D:$D,0)</f>
        <v>6</v>
      </c>
      <c r="I15" s="44">
        <v>7</v>
      </c>
      <c r="J15" s="44">
        <v>8</v>
      </c>
      <c r="K15" s="44"/>
      <c r="L15" s="44"/>
      <c r="M15" s="44"/>
      <c r="N15" s="44"/>
      <c r="O15" s="44">
        <v>7</v>
      </c>
      <c r="P15" s="48">
        <v>72</v>
      </c>
      <c r="Q15" s="48">
        <f>IF(R15 &gt; 0, MAX(R$12:R$17) / R15, 0)</f>
        <v>1</v>
      </c>
      <c r="R15" s="48">
        <v>22</v>
      </c>
      <c r="S15" s="48">
        <f>P15*Q15</f>
        <v>72</v>
      </c>
      <c r="T15" s="41">
        <v>22</v>
      </c>
      <c r="U15" s="41">
        <v>3</v>
      </c>
      <c r="V15" s="48">
        <f>IF(U15 &gt; 0,T15/U15,0)</f>
        <v>7.333333333333333</v>
      </c>
      <c r="W15" s="41">
        <f>MIN($I15:O15)</f>
        <v>7</v>
      </c>
      <c r="X15" s="41" t="s">
        <v>62</v>
      </c>
      <c r="Y15" s="41">
        <v>3</v>
      </c>
      <c r="Z15" s="1">
        <v>4</v>
      </c>
    </row>
    <row r="16" spans="1:216" x14ac:dyDescent="0.2">
      <c r="A16" s="38">
        <v>5</v>
      </c>
      <c r="B16" s="39" t="s">
        <v>42</v>
      </c>
      <c r="C16" s="50" t="s">
        <v>40</v>
      </c>
      <c r="D16" s="40">
        <v>850830536</v>
      </c>
      <c r="E16" s="41" t="s">
        <v>41</v>
      </c>
      <c r="F16" s="40" t="s">
        <v>47</v>
      </c>
      <c r="G16" s="40" t="s">
        <v>61</v>
      </c>
      <c r="H16" s="41">
        <f>MATCH(D16,Данные!$D:$D,0)</f>
        <v>3</v>
      </c>
      <c r="I16" s="44">
        <v>7</v>
      </c>
      <c r="J16" s="44">
        <v>7</v>
      </c>
      <c r="K16" s="44"/>
      <c r="L16" s="44"/>
      <c r="M16" s="44"/>
      <c r="N16" s="44"/>
      <c r="O16" s="44">
        <v>7</v>
      </c>
      <c r="P16" s="48">
        <v>70</v>
      </c>
      <c r="Q16" s="48">
        <f>IF(R16 &gt; 0, MAX(R$12:R$17) / R16, 0)</f>
        <v>1</v>
      </c>
      <c r="R16" s="48">
        <v>22</v>
      </c>
      <c r="S16" s="48">
        <f>P16*Q16</f>
        <v>70</v>
      </c>
      <c r="T16" s="41">
        <v>21</v>
      </c>
      <c r="U16" s="41">
        <v>3</v>
      </c>
      <c r="V16" s="48">
        <f>IF(U16 &gt; 0,T16/U16,0)</f>
        <v>7</v>
      </c>
      <c r="W16" s="41">
        <f>MIN($I16:O16)</f>
        <v>7</v>
      </c>
      <c r="X16" s="41" t="s">
        <v>62</v>
      </c>
      <c r="Y16" s="41">
        <v>3</v>
      </c>
      <c r="Z16" s="1">
        <v>5</v>
      </c>
    </row>
    <row r="17" spans="1:26" x14ac:dyDescent="0.2">
      <c r="A17" s="38">
        <v>6</v>
      </c>
      <c r="B17" s="39" t="s">
        <v>49</v>
      </c>
      <c r="C17" s="50" t="s">
        <v>38</v>
      </c>
      <c r="D17" s="40">
        <v>850830392</v>
      </c>
      <c r="E17" s="41" t="s">
        <v>41</v>
      </c>
      <c r="F17" s="40" t="s">
        <v>47</v>
      </c>
      <c r="G17" s="40" t="s">
        <v>61</v>
      </c>
      <c r="H17" s="41">
        <f>MATCH(D17,Данные!$D:$D,0)</f>
        <v>5</v>
      </c>
      <c r="I17" s="44">
        <v>7</v>
      </c>
      <c r="J17" s="44">
        <v>8</v>
      </c>
      <c r="K17" s="44"/>
      <c r="L17" s="44"/>
      <c r="M17" s="44"/>
      <c r="N17" s="44"/>
      <c r="O17" s="44">
        <v>6</v>
      </c>
      <c r="P17" s="48">
        <v>69</v>
      </c>
      <c r="Q17" s="48">
        <f>IF(R17 &gt; 0, MAX(R$12:R$17) / R17, 0)</f>
        <v>1</v>
      </c>
      <c r="R17" s="48">
        <v>22</v>
      </c>
      <c r="S17" s="48">
        <f>P17*Q17</f>
        <v>69</v>
      </c>
      <c r="T17" s="41">
        <v>21</v>
      </c>
      <c r="U17" s="41">
        <v>3</v>
      </c>
      <c r="V17" s="48">
        <f>IF(U17 &gt; 0,T17/U17,0)</f>
        <v>7</v>
      </c>
      <c r="W17" s="41">
        <f>MIN($I17:O17)</f>
        <v>6</v>
      </c>
      <c r="X17" s="41" t="s">
        <v>62</v>
      </c>
      <c r="Y17" s="41">
        <v>3</v>
      </c>
      <c r="Z17" s="1">
        <v>6</v>
      </c>
    </row>
    <row r="19" spans="1:26" x14ac:dyDescent="0.2">
      <c r="C19" s="7" t="s">
        <v>70</v>
      </c>
    </row>
  </sheetData>
  <sheetCalcPr fullCalcOnLoad="1"/>
  <sortState ref="B12:Z17">
    <sortCondition descending="1" ref="S6"/>
    <sortCondition descending="1" ref="V6"/>
  </sortState>
  <mergeCells count="21">
    <mergeCell ref="A13:A14"/>
    <mergeCell ref="Y8:Y11"/>
    <mergeCell ref="U8:U11"/>
    <mergeCell ref="Q8:Q11"/>
    <mergeCell ref="A11:G11"/>
    <mergeCell ref="P8:P11"/>
    <mergeCell ref="S8:S11"/>
    <mergeCell ref="T8:T11"/>
    <mergeCell ref="X8:X11"/>
    <mergeCell ref="A8:A10"/>
    <mergeCell ref="R8:R11"/>
    <mergeCell ref="D8:D10"/>
    <mergeCell ref="C8:C10"/>
    <mergeCell ref="B8:B10"/>
    <mergeCell ref="W8:W11"/>
    <mergeCell ref="G8:G10"/>
    <mergeCell ref="E8:E10"/>
    <mergeCell ref="V8:V11"/>
    <mergeCell ref="F8:F10"/>
    <mergeCell ref="I8:J8"/>
    <mergeCell ref="I9: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4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1330181467</v>
      </c>
      <c r="B3" s="18">
        <v>7</v>
      </c>
      <c r="C3" s="18" t="s">
        <v>41</v>
      </c>
      <c r="D3" s="18">
        <v>850830536</v>
      </c>
      <c r="E3" s="7" t="s">
        <v>40</v>
      </c>
      <c r="F3" s="18" t="s">
        <v>42</v>
      </c>
      <c r="G3" s="7" t="s">
        <v>43</v>
      </c>
      <c r="H3" s="18">
        <v>5</v>
      </c>
      <c r="I3" s="18" t="s">
        <v>44</v>
      </c>
      <c r="J3" s="18" t="s">
        <v>45</v>
      </c>
      <c r="L3" s="18">
        <v>35</v>
      </c>
      <c r="M3" s="18">
        <v>5</v>
      </c>
      <c r="N3" s="18">
        <v>1</v>
      </c>
      <c r="O3" s="18">
        <v>0</v>
      </c>
      <c r="P3" s="18">
        <v>899371026</v>
      </c>
      <c r="Q3" s="18">
        <v>2098</v>
      </c>
      <c r="S3" t="s">
        <v>46</v>
      </c>
      <c r="T3">
        <v>0</v>
      </c>
      <c r="U3" t="s">
        <v>47</v>
      </c>
      <c r="V3">
        <f>MATCH(D3,Отчет!$D:$D,0)</f>
        <v>16</v>
      </c>
    </row>
    <row r="4" spans="1:22" x14ac:dyDescent="0.2">
      <c r="A4" s="18">
        <v>1330181382</v>
      </c>
      <c r="B4" s="18">
        <v>8</v>
      </c>
      <c r="C4" s="18" t="s">
        <v>41</v>
      </c>
      <c r="D4" s="18">
        <v>850830231</v>
      </c>
      <c r="E4" s="7" t="s">
        <v>36</v>
      </c>
      <c r="F4" s="18" t="s">
        <v>48</v>
      </c>
      <c r="G4" s="7" t="s">
        <v>43</v>
      </c>
      <c r="H4" s="18">
        <v>5</v>
      </c>
      <c r="I4" s="18" t="s">
        <v>44</v>
      </c>
      <c r="J4" s="18" t="s">
        <v>45</v>
      </c>
      <c r="L4" s="18">
        <v>40</v>
      </c>
      <c r="M4" s="18">
        <v>5</v>
      </c>
      <c r="N4" s="18">
        <v>1</v>
      </c>
      <c r="O4" s="18">
        <v>0</v>
      </c>
      <c r="P4" s="18">
        <v>899371026</v>
      </c>
      <c r="Q4" s="18">
        <v>2098</v>
      </c>
      <c r="S4" t="s">
        <v>46</v>
      </c>
      <c r="T4">
        <v>0</v>
      </c>
      <c r="U4" t="s">
        <v>47</v>
      </c>
      <c r="V4">
        <f>MATCH(D4,Отчет!$D:$D,0)</f>
        <v>12</v>
      </c>
    </row>
    <row r="5" spans="1:22" x14ac:dyDescent="0.2">
      <c r="A5" s="18">
        <v>1330181425</v>
      </c>
      <c r="B5" s="18">
        <v>7</v>
      </c>
      <c r="C5" s="18" t="s">
        <v>41</v>
      </c>
      <c r="D5" s="18">
        <v>850830392</v>
      </c>
      <c r="E5" s="7" t="s">
        <v>38</v>
      </c>
      <c r="F5" s="18" t="s">
        <v>49</v>
      </c>
      <c r="G5" s="7" t="s">
        <v>43</v>
      </c>
      <c r="H5" s="18">
        <v>5</v>
      </c>
      <c r="I5" s="18" t="s">
        <v>44</v>
      </c>
      <c r="J5" s="18" t="s">
        <v>45</v>
      </c>
      <c r="L5" s="18">
        <v>35</v>
      </c>
      <c r="M5" s="18">
        <v>5</v>
      </c>
      <c r="N5" s="18">
        <v>1</v>
      </c>
      <c r="O5" s="18">
        <v>0</v>
      </c>
      <c r="P5" s="18">
        <v>899371026</v>
      </c>
      <c r="Q5" s="18">
        <v>2098</v>
      </c>
      <c r="S5" t="s">
        <v>46</v>
      </c>
      <c r="T5">
        <v>0</v>
      </c>
      <c r="U5" t="s">
        <v>47</v>
      </c>
      <c r="V5">
        <f>MATCH(D5,Отчет!$D:$D,0)</f>
        <v>17</v>
      </c>
    </row>
    <row r="6" spans="1:22" x14ac:dyDescent="0.2">
      <c r="A6" s="18">
        <v>1330181404</v>
      </c>
      <c r="B6" s="18">
        <v>7</v>
      </c>
      <c r="C6" s="18" t="s">
        <v>41</v>
      </c>
      <c r="D6" s="18">
        <v>850830303</v>
      </c>
      <c r="E6" s="7" t="s">
        <v>37</v>
      </c>
      <c r="F6" s="18" t="s">
        <v>50</v>
      </c>
      <c r="G6" s="7" t="s">
        <v>43</v>
      </c>
      <c r="H6" s="18">
        <v>5</v>
      </c>
      <c r="I6" s="18" t="s">
        <v>44</v>
      </c>
      <c r="J6" s="18" t="s">
        <v>45</v>
      </c>
      <c r="L6" s="18">
        <v>35</v>
      </c>
      <c r="M6" s="18">
        <v>5</v>
      </c>
      <c r="N6" s="18">
        <v>1</v>
      </c>
      <c r="O6" s="18">
        <v>0</v>
      </c>
      <c r="P6" s="18">
        <v>899371026</v>
      </c>
      <c r="Q6" s="18">
        <v>2098</v>
      </c>
      <c r="S6" t="s">
        <v>46</v>
      </c>
      <c r="T6">
        <v>0</v>
      </c>
      <c r="U6" t="s">
        <v>47</v>
      </c>
      <c r="V6">
        <f>MATCH(D6,Отчет!$D:$D,0)</f>
        <v>15</v>
      </c>
    </row>
    <row r="7" spans="1:22" x14ac:dyDescent="0.2">
      <c r="A7" s="18">
        <v>1330181446</v>
      </c>
      <c r="B7" s="18">
        <v>8</v>
      </c>
      <c r="C7" s="18" t="s">
        <v>41</v>
      </c>
      <c r="D7" s="18">
        <v>850830464</v>
      </c>
      <c r="E7" s="7" t="s">
        <v>39</v>
      </c>
      <c r="F7" s="18" t="s">
        <v>51</v>
      </c>
      <c r="G7" s="7" t="s">
        <v>43</v>
      </c>
      <c r="H7" s="18">
        <v>5</v>
      </c>
      <c r="I7" s="18" t="s">
        <v>44</v>
      </c>
      <c r="J7" s="18" t="s">
        <v>45</v>
      </c>
      <c r="L7" s="18">
        <v>40</v>
      </c>
      <c r="M7" s="18">
        <v>5</v>
      </c>
      <c r="N7" s="18">
        <v>1</v>
      </c>
      <c r="O7" s="18">
        <v>0</v>
      </c>
      <c r="P7" s="18">
        <v>899371026</v>
      </c>
      <c r="Q7" s="18">
        <v>2098</v>
      </c>
      <c r="S7" t="s">
        <v>46</v>
      </c>
      <c r="T7">
        <v>0</v>
      </c>
      <c r="U7" t="s">
        <v>47</v>
      </c>
      <c r="V7">
        <f>MATCH(D7,Отчет!$D:$D,0)</f>
        <v>14</v>
      </c>
    </row>
    <row r="8" spans="1:22" x14ac:dyDescent="0.2">
      <c r="A8" s="18">
        <v>1330181361</v>
      </c>
      <c r="B8" s="18">
        <v>8</v>
      </c>
      <c r="C8" s="18" t="s">
        <v>41</v>
      </c>
      <c r="D8" s="18">
        <v>850830160</v>
      </c>
      <c r="E8" s="7" t="s">
        <v>35</v>
      </c>
      <c r="F8" s="18" t="s">
        <v>52</v>
      </c>
      <c r="G8" s="7" t="s">
        <v>43</v>
      </c>
      <c r="H8" s="18">
        <v>5</v>
      </c>
      <c r="I8" s="18" t="s">
        <v>44</v>
      </c>
      <c r="J8" s="18" t="s">
        <v>45</v>
      </c>
      <c r="L8" s="18">
        <v>40</v>
      </c>
      <c r="M8" s="18">
        <v>5</v>
      </c>
      <c r="N8" s="18">
        <v>1</v>
      </c>
      <c r="O8" s="18">
        <v>0</v>
      </c>
      <c r="P8" s="18">
        <v>899371026</v>
      </c>
      <c r="Q8" s="18">
        <v>2098</v>
      </c>
      <c r="S8" t="s">
        <v>46</v>
      </c>
      <c r="T8">
        <v>0</v>
      </c>
      <c r="U8" t="s">
        <v>47</v>
      </c>
      <c r="V8">
        <f>MATCH(D8,Отчет!$D:$D,0)</f>
        <v>13</v>
      </c>
    </row>
    <row r="9" spans="1:22" x14ac:dyDescent="0.2">
      <c r="A9" s="18">
        <v>1330181378</v>
      </c>
      <c r="B9" s="18">
        <v>8</v>
      </c>
      <c r="C9" s="18" t="s">
        <v>41</v>
      </c>
      <c r="D9" s="18">
        <v>850830231</v>
      </c>
      <c r="E9" s="7" t="s">
        <v>36</v>
      </c>
      <c r="F9" s="18" t="s">
        <v>48</v>
      </c>
      <c r="G9" s="7" t="s">
        <v>53</v>
      </c>
      <c r="H9" s="18">
        <v>2</v>
      </c>
      <c r="I9" s="18" t="s">
        <v>44</v>
      </c>
      <c r="J9" s="18" t="s">
        <v>45</v>
      </c>
      <c r="L9" s="18">
        <v>16</v>
      </c>
      <c r="M9" s="18">
        <v>2</v>
      </c>
      <c r="N9" s="18">
        <v>1</v>
      </c>
      <c r="O9" s="18">
        <v>0</v>
      </c>
      <c r="P9" s="18">
        <v>899371026</v>
      </c>
      <c r="Q9" s="18">
        <v>2098</v>
      </c>
      <c r="S9" t="s">
        <v>46</v>
      </c>
      <c r="T9">
        <v>0</v>
      </c>
      <c r="U9" t="s">
        <v>47</v>
      </c>
      <c r="V9">
        <f>MATCH(D9,Отчет!$D:$D,0)</f>
        <v>12</v>
      </c>
    </row>
    <row r="10" spans="1:22" x14ac:dyDescent="0.2">
      <c r="A10" s="18">
        <v>1330181421</v>
      </c>
      <c r="B10" s="18">
        <v>8</v>
      </c>
      <c r="C10" s="18" t="s">
        <v>41</v>
      </c>
      <c r="D10" s="18">
        <v>850830392</v>
      </c>
      <c r="E10" s="7" t="s">
        <v>38</v>
      </c>
      <c r="F10" s="18" t="s">
        <v>49</v>
      </c>
      <c r="G10" s="7" t="s">
        <v>53</v>
      </c>
      <c r="H10" s="18">
        <v>2</v>
      </c>
      <c r="I10" s="18" t="s">
        <v>44</v>
      </c>
      <c r="J10" s="18" t="s">
        <v>45</v>
      </c>
      <c r="L10" s="18">
        <v>16</v>
      </c>
      <c r="M10" s="18">
        <v>2</v>
      </c>
      <c r="N10" s="18">
        <v>1</v>
      </c>
      <c r="O10" s="18">
        <v>0</v>
      </c>
      <c r="P10" s="18">
        <v>899371026</v>
      </c>
      <c r="Q10" s="18">
        <v>2098</v>
      </c>
      <c r="S10" t="s">
        <v>46</v>
      </c>
      <c r="T10">
        <v>0</v>
      </c>
      <c r="U10" t="s">
        <v>47</v>
      </c>
      <c r="V10">
        <f>MATCH(D10,Отчет!$D:$D,0)</f>
        <v>17</v>
      </c>
    </row>
    <row r="11" spans="1:22" x14ac:dyDescent="0.2">
      <c r="A11" s="18">
        <v>1330181463</v>
      </c>
      <c r="B11" s="18">
        <v>7</v>
      </c>
      <c r="C11" s="18" t="s">
        <v>41</v>
      </c>
      <c r="D11" s="18">
        <v>850830536</v>
      </c>
      <c r="E11" s="7" t="s">
        <v>40</v>
      </c>
      <c r="F11" s="18" t="s">
        <v>42</v>
      </c>
      <c r="G11" s="7" t="s">
        <v>53</v>
      </c>
      <c r="H11" s="18">
        <v>2</v>
      </c>
      <c r="I11" s="18" t="s">
        <v>44</v>
      </c>
      <c r="J11" s="18" t="s">
        <v>45</v>
      </c>
      <c r="L11" s="18">
        <v>14</v>
      </c>
      <c r="M11" s="18">
        <v>2</v>
      </c>
      <c r="N11" s="18">
        <v>1</v>
      </c>
      <c r="O11" s="18">
        <v>0</v>
      </c>
      <c r="P11" s="18">
        <v>899371026</v>
      </c>
      <c r="Q11" s="18">
        <v>2098</v>
      </c>
      <c r="S11" t="s">
        <v>46</v>
      </c>
      <c r="T11">
        <v>0</v>
      </c>
      <c r="U11" t="s">
        <v>47</v>
      </c>
      <c r="V11">
        <f>MATCH(D11,Отчет!$D:$D,0)</f>
        <v>16</v>
      </c>
    </row>
    <row r="12" spans="1:22" x14ac:dyDescent="0.2">
      <c r="A12" s="18">
        <v>1330181442</v>
      </c>
      <c r="B12" s="18">
        <v>8</v>
      </c>
      <c r="C12" s="18" t="s">
        <v>41</v>
      </c>
      <c r="D12" s="18">
        <v>850830464</v>
      </c>
      <c r="E12" s="7" t="s">
        <v>39</v>
      </c>
      <c r="F12" s="18" t="s">
        <v>51</v>
      </c>
      <c r="G12" s="7" t="s">
        <v>53</v>
      </c>
      <c r="H12" s="18">
        <v>2</v>
      </c>
      <c r="I12" s="18" t="s">
        <v>44</v>
      </c>
      <c r="J12" s="18" t="s">
        <v>45</v>
      </c>
      <c r="L12" s="18">
        <v>16</v>
      </c>
      <c r="M12" s="18">
        <v>2</v>
      </c>
      <c r="N12" s="18">
        <v>1</v>
      </c>
      <c r="O12" s="18">
        <v>0</v>
      </c>
      <c r="P12" s="18">
        <v>899371026</v>
      </c>
      <c r="Q12" s="18">
        <v>2098</v>
      </c>
      <c r="S12" t="s">
        <v>46</v>
      </c>
      <c r="T12">
        <v>0</v>
      </c>
      <c r="U12" t="s">
        <v>47</v>
      </c>
      <c r="V12">
        <f>MATCH(D12,Отчет!$D:$D,0)</f>
        <v>14</v>
      </c>
    </row>
    <row r="13" spans="1:22" x14ac:dyDescent="0.2">
      <c r="A13" s="18">
        <v>1330181357</v>
      </c>
      <c r="B13" s="18">
        <v>8</v>
      </c>
      <c r="C13" s="18" t="s">
        <v>41</v>
      </c>
      <c r="D13" s="18">
        <v>850830160</v>
      </c>
      <c r="E13" s="7" t="s">
        <v>35</v>
      </c>
      <c r="F13" s="18" t="s">
        <v>52</v>
      </c>
      <c r="G13" s="7" t="s">
        <v>53</v>
      </c>
      <c r="H13" s="18">
        <v>2</v>
      </c>
      <c r="I13" s="18" t="s">
        <v>44</v>
      </c>
      <c r="J13" s="18" t="s">
        <v>45</v>
      </c>
      <c r="L13" s="18">
        <v>16</v>
      </c>
      <c r="M13" s="18">
        <v>2</v>
      </c>
      <c r="N13" s="18">
        <v>1</v>
      </c>
      <c r="O13" s="18">
        <v>0</v>
      </c>
      <c r="P13" s="18">
        <v>899371026</v>
      </c>
      <c r="Q13" s="18">
        <v>2098</v>
      </c>
      <c r="S13" t="s">
        <v>46</v>
      </c>
      <c r="T13">
        <v>0</v>
      </c>
      <c r="U13" t="s">
        <v>47</v>
      </c>
      <c r="V13">
        <f>MATCH(D13,Отчет!$D:$D,0)</f>
        <v>13</v>
      </c>
    </row>
    <row r="14" spans="1:22" x14ac:dyDescent="0.2">
      <c r="A14" s="18">
        <v>1330181400</v>
      </c>
      <c r="B14" s="18">
        <v>8</v>
      </c>
      <c r="C14" s="18" t="s">
        <v>41</v>
      </c>
      <c r="D14" s="18">
        <v>850830303</v>
      </c>
      <c r="E14" s="7" t="s">
        <v>37</v>
      </c>
      <c r="F14" s="18" t="s">
        <v>50</v>
      </c>
      <c r="G14" s="7" t="s">
        <v>53</v>
      </c>
      <c r="H14" s="18">
        <v>2</v>
      </c>
      <c r="I14" s="18" t="s">
        <v>44</v>
      </c>
      <c r="J14" s="18" t="s">
        <v>45</v>
      </c>
      <c r="L14" s="18">
        <v>16</v>
      </c>
      <c r="M14" s="18">
        <v>2</v>
      </c>
      <c r="N14" s="18">
        <v>1</v>
      </c>
      <c r="O14" s="18">
        <v>0</v>
      </c>
      <c r="P14" s="18">
        <v>899371026</v>
      </c>
      <c r="Q14" s="18">
        <v>2098</v>
      </c>
      <c r="S14" t="s">
        <v>46</v>
      </c>
      <c r="T14">
        <v>0</v>
      </c>
      <c r="U14" t="s">
        <v>47</v>
      </c>
      <c r="V14">
        <f>MATCH(D14,Отчет!$D:$D,0)</f>
        <v>15</v>
      </c>
    </row>
    <row r="15" spans="1:22" x14ac:dyDescent="0.2">
      <c r="A15" s="18">
        <v>1361566201</v>
      </c>
      <c r="C15" s="18" t="s">
        <v>41</v>
      </c>
      <c r="D15" s="18">
        <v>850830231</v>
      </c>
      <c r="E15" s="7" t="s">
        <v>36</v>
      </c>
      <c r="F15" s="18" t="s">
        <v>48</v>
      </c>
      <c r="G15" s="7" t="s">
        <v>54</v>
      </c>
      <c r="H15" s="18">
        <v>3</v>
      </c>
      <c r="I15" s="18" t="s">
        <v>44</v>
      </c>
      <c r="J15" s="18" t="s">
        <v>55</v>
      </c>
      <c r="L15" s="18">
        <v>0</v>
      </c>
      <c r="M15" s="18">
        <v>3</v>
      </c>
      <c r="O15" s="18">
        <v>0</v>
      </c>
      <c r="P15" s="18">
        <v>899371026</v>
      </c>
      <c r="Q15" s="18">
        <v>2098</v>
      </c>
      <c r="S15" t="s">
        <v>56</v>
      </c>
      <c r="T15">
        <v>0</v>
      </c>
      <c r="U15" t="s">
        <v>47</v>
      </c>
      <c r="V15">
        <f>MATCH(D15,Отчет!$D:$D,0)</f>
        <v>12</v>
      </c>
    </row>
    <row r="16" spans="1:22" x14ac:dyDescent="0.2">
      <c r="A16" s="18">
        <v>1361566194</v>
      </c>
      <c r="C16" s="18" t="s">
        <v>41</v>
      </c>
      <c r="D16" s="18">
        <v>850830160</v>
      </c>
      <c r="E16" s="7" t="s">
        <v>35</v>
      </c>
      <c r="F16" s="18" t="s">
        <v>52</v>
      </c>
      <c r="G16" s="7" t="s">
        <v>54</v>
      </c>
      <c r="H16" s="18">
        <v>3</v>
      </c>
      <c r="I16" s="18" t="s">
        <v>44</v>
      </c>
      <c r="J16" s="18" t="s">
        <v>55</v>
      </c>
      <c r="L16" s="18">
        <v>0</v>
      </c>
      <c r="M16" s="18">
        <v>3</v>
      </c>
      <c r="O16" s="18">
        <v>0</v>
      </c>
      <c r="P16" s="18">
        <v>899371026</v>
      </c>
      <c r="Q16" s="18">
        <v>2098</v>
      </c>
      <c r="S16" t="s">
        <v>56</v>
      </c>
      <c r="T16">
        <v>0</v>
      </c>
      <c r="U16" t="s">
        <v>47</v>
      </c>
      <c r="V16">
        <f>MATCH(D16,Отчет!$D:$D,0)</f>
        <v>13</v>
      </c>
    </row>
    <row r="17" spans="1:22" x14ac:dyDescent="0.2">
      <c r="A17" s="18">
        <v>1361566226</v>
      </c>
      <c r="C17" s="18" t="s">
        <v>41</v>
      </c>
      <c r="D17" s="18">
        <v>850830536</v>
      </c>
      <c r="E17" s="7" t="s">
        <v>40</v>
      </c>
      <c r="F17" s="18" t="s">
        <v>42</v>
      </c>
      <c r="G17" s="7" t="s">
        <v>54</v>
      </c>
      <c r="H17" s="18">
        <v>3</v>
      </c>
      <c r="I17" s="18" t="s">
        <v>44</v>
      </c>
      <c r="J17" s="18" t="s">
        <v>55</v>
      </c>
      <c r="L17" s="18">
        <v>0</v>
      </c>
      <c r="M17" s="18">
        <v>3</v>
      </c>
      <c r="O17" s="18">
        <v>0</v>
      </c>
      <c r="P17" s="18">
        <v>899371026</v>
      </c>
      <c r="Q17" s="18">
        <v>2098</v>
      </c>
      <c r="S17" t="s">
        <v>56</v>
      </c>
      <c r="T17">
        <v>0</v>
      </c>
      <c r="U17" t="s">
        <v>47</v>
      </c>
      <c r="V17">
        <f>MATCH(D17,Отчет!$D:$D,0)</f>
        <v>16</v>
      </c>
    </row>
    <row r="18" spans="1:22" x14ac:dyDescent="0.2">
      <c r="A18" s="18">
        <v>1361566214</v>
      </c>
      <c r="C18" s="18" t="s">
        <v>41</v>
      </c>
      <c r="D18" s="18">
        <v>850830464</v>
      </c>
      <c r="E18" s="7" t="s">
        <v>39</v>
      </c>
      <c r="F18" s="18" t="s">
        <v>51</v>
      </c>
      <c r="G18" s="7" t="s">
        <v>54</v>
      </c>
      <c r="H18" s="18">
        <v>3</v>
      </c>
      <c r="I18" s="18" t="s">
        <v>44</v>
      </c>
      <c r="J18" s="18" t="s">
        <v>55</v>
      </c>
      <c r="L18" s="18">
        <v>0</v>
      </c>
      <c r="M18" s="18">
        <v>3</v>
      </c>
      <c r="O18" s="18">
        <v>0</v>
      </c>
      <c r="P18" s="18">
        <v>899371026</v>
      </c>
      <c r="Q18" s="18">
        <v>2098</v>
      </c>
      <c r="S18" t="s">
        <v>56</v>
      </c>
      <c r="T18">
        <v>0</v>
      </c>
      <c r="U18" t="s">
        <v>47</v>
      </c>
      <c r="V18">
        <f>MATCH(D18,Отчет!$D:$D,0)</f>
        <v>14</v>
      </c>
    </row>
    <row r="19" spans="1:22" x14ac:dyDescent="0.2">
      <c r="A19" s="18">
        <v>1361566210</v>
      </c>
      <c r="C19" s="18" t="s">
        <v>41</v>
      </c>
      <c r="D19" s="18">
        <v>850830392</v>
      </c>
      <c r="E19" s="7" t="s">
        <v>38</v>
      </c>
      <c r="F19" s="18" t="s">
        <v>49</v>
      </c>
      <c r="G19" s="7" t="s">
        <v>54</v>
      </c>
      <c r="H19" s="18">
        <v>3</v>
      </c>
      <c r="I19" s="18" t="s">
        <v>44</v>
      </c>
      <c r="J19" s="18" t="s">
        <v>55</v>
      </c>
      <c r="L19" s="18">
        <v>0</v>
      </c>
      <c r="M19" s="18">
        <v>3</v>
      </c>
      <c r="O19" s="18">
        <v>0</v>
      </c>
      <c r="P19" s="18">
        <v>899371026</v>
      </c>
      <c r="Q19" s="18">
        <v>2098</v>
      </c>
      <c r="S19" t="s">
        <v>56</v>
      </c>
      <c r="T19">
        <v>0</v>
      </c>
      <c r="U19" t="s">
        <v>47</v>
      </c>
      <c r="V19">
        <f>MATCH(D19,Отчет!$D:$D,0)</f>
        <v>17</v>
      </c>
    </row>
    <row r="20" spans="1:22" x14ac:dyDescent="0.2">
      <c r="A20" s="18">
        <v>1361566205</v>
      </c>
      <c r="C20" s="18" t="s">
        <v>41</v>
      </c>
      <c r="D20" s="18">
        <v>850830303</v>
      </c>
      <c r="E20" s="7" t="s">
        <v>37</v>
      </c>
      <c r="F20" s="18" t="s">
        <v>50</v>
      </c>
      <c r="G20" s="7" t="s">
        <v>54</v>
      </c>
      <c r="H20" s="18">
        <v>3</v>
      </c>
      <c r="I20" s="18" t="s">
        <v>44</v>
      </c>
      <c r="J20" s="18" t="s">
        <v>55</v>
      </c>
      <c r="L20" s="18">
        <v>0</v>
      </c>
      <c r="M20" s="18">
        <v>3</v>
      </c>
      <c r="O20" s="18">
        <v>0</v>
      </c>
      <c r="P20" s="18">
        <v>899371026</v>
      </c>
      <c r="Q20" s="18">
        <v>2098</v>
      </c>
      <c r="S20" t="s">
        <v>56</v>
      </c>
      <c r="T20">
        <v>0</v>
      </c>
      <c r="U20" t="s">
        <v>47</v>
      </c>
      <c r="V20">
        <f>MATCH(D20,Отчет!$D:$D,0)</f>
        <v>15</v>
      </c>
    </row>
    <row r="21" spans="1:22" x14ac:dyDescent="0.2">
      <c r="A21" s="18">
        <v>1361567576</v>
      </c>
      <c r="C21" s="18" t="s">
        <v>41</v>
      </c>
      <c r="D21" s="18">
        <v>850830392</v>
      </c>
      <c r="E21" s="7" t="s">
        <v>38</v>
      </c>
      <c r="F21" s="18" t="s">
        <v>49</v>
      </c>
      <c r="G21" s="7" t="s">
        <v>57</v>
      </c>
      <c r="H21" s="18">
        <v>3</v>
      </c>
      <c r="I21" s="18" t="s">
        <v>44</v>
      </c>
      <c r="J21" s="18" t="s">
        <v>55</v>
      </c>
      <c r="L21" s="18">
        <v>0</v>
      </c>
      <c r="M21" s="18">
        <v>3</v>
      </c>
      <c r="O21" s="18">
        <v>0</v>
      </c>
      <c r="P21" s="18">
        <v>899371026</v>
      </c>
      <c r="Q21" s="18">
        <v>2098</v>
      </c>
      <c r="S21" t="s">
        <v>56</v>
      </c>
      <c r="T21">
        <v>0</v>
      </c>
      <c r="U21" t="s">
        <v>47</v>
      </c>
      <c r="V21">
        <f>MATCH(D21,Отчет!$D:$D,0)</f>
        <v>17</v>
      </c>
    </row>
    <row r="22" spans="1:22" x14ac:dyDescent="0.2">
      <c r="A22" s="18">
        <v>1361567567</v>
      </c>
      <c r="C22" s="18" t="s">
        <v>41</v>
      </c>
      <c r="D22" s="18">
        <v>850830231</v>
      </c>
      <c r="E22" s="7" t="s">
        <v>36</v>
      </c>
      <c r="F22" s="18" t="s">
        <v>48</v>
      </c>
      <c r="G22" s="7" t="s">
        <v>57</v>
      </c>
      <c r="H22" s="18">
        <v>3</v>
      </c>
      <c r="I22" s="18" t="s">
        <v>44</v>
      </c>
      <c r="J22" s="18" t="s">
        <v>55</v>
      </c>
      <c r="L22" s="18">
        <v>0</v>
      </c>
      <c r="M22" s="18">
        <v>3</v>
      </c>
      <c r="O22" s="18">
        <v>0</v>
      </c>
      <c r="P22" s="18">
        <v>899371026</v>
      </c>
      <c r="Q22" s="18">
        <v>2098</v>
      </c>
      <c r="S22" t="s">
        <v>56</v>
      </c>
      <c r="T22">
        <v>0</v>
      </c>
      <c r="U22" t="s">
        <v>47</v>
      </c>
      <c r="V22">
        <f>MATCH(D22,Отчет!$D:$D,0)</f>
        <v>12</v>
      </c>
    </row>
    <row r="23" spans="1:22" x14ac:dyDescent="0.2">
      <c r="A23" s="18">
        <v>1361567572</v>
      </c>
      <c r="C23" s="18" t="s">
        <v>41</v>
      </c>
      <c r="D23" s="18">
        <v>850830303</v>
      </c>
      <c r="E23" s="7" t="s">
        <v>37</v>
      </c>
      <c r="F23" s="18" t="s">
        <v>50</v>
      </c>
      <c r="G23" s="7" t="s">
        <v>57</v>
      </c>
      <c r="H23" s="18">
        <v>3</v>
      </c>
      <c r="I23" s="18" t="s">
        <v>44</v>
      </c>
      <c r="J23" s="18" t="s">
        <v>55</v>
      </c>
      <c r="L23" s="18">
        <v>0</v>
      </c>
      <c r="M23" s="18">
        <v>3</v>
      </c>
      <c r="O23" s="18">
        <v>0</v>
      </c>
      <c r="P23" s="18">
        <v>899371026</v>
      </c>
      <c r="Q23" s="18">
        <v>2098</v>
      </c>
      <c r="S23" t="s">
        <v>56</v>
      </c>
      <c r="T23">
        <v>0</v>
      </c>
      <c r="U23" t="s">
        <v>47</v>
      </c>
      <c r="V23">
        <f>MATCH(D23,Отчет!$D:$D,0)</f>
        <v>15</v>
      </c>
    </row>
    <row r="24" spans="1:22" x14ac:dyDescent="0.2">
      <c r="A24" s="18">
        <v>1361567583</v>
      </c>
      <c r="C24" s="18" t="s">
        <v>41</v>
      </c>
      <c r="D24" s="18">
        <v>850830464</v>
      </c>
      <c r="E24" s="7" t="s">
        <v>39</v>
      </c>
      <c r="F24" s="18" t="s">
        <v>51</v>
      </c>
      <c r="G24" s="7" t="s">
        <v>57</v>
      </c>
      <c r="H24" s="18">
        <v>3</v>
      </c>
      <c r="I24" s="18" t="s">
        <v>44</v>
      </c>
      <c r="J24" s="18" t="s">
        <v>55</v>
      </c>
      <c r="L24" s="18">
        <v>0</v>
      </c>
      <c r="M24" s="18">
        <v>3</v>
      </c>
      <c r="O24" s="18">
        <v>0</v>
      </c>
      <c r="P24" s="18">
        <v>899371026</v>
      </c>
      <c r="Q24" s="18">
        <v>2098</v>
      </c>
      <c r="S24" t="s">
        <v>56</v>
      </c>
      <c r="T24">
        <v>0</v>
      </c>
      <c r="U24" t="s">
        <v>47</v>
      </c>
      <c r="V24">
        <f>MATCH(D24,Отчет!$D:$D,0)</f>
        <v>14</v>
      </c>
    </row>
    <row r="25" spans="1:22" x14ac:dyDescent="0.2">
      <c r="A25" s="18">
        <v>1361567563</v>
      </c>
      <c r="C25" s="18" t="s">
        <v>41</v>
      </c>
      <c r="D25" s="18">
        <v>850830160</v>
      </c>
      <c r="E25" s="7" t="s">
        <v>35</v>
      </c>
      <c r="F25" s="18" t="s">
        <v>52</v>
      </c>
      <c r="G25" s="7" t="s">
        <v>57</v>
      </c>
      <c r="H25" s="18">
        <v>3</v>
      </c>
      <c r="I25" s="18" t="s">
        <v>44</v>
      </c>
      <c r="J25" s="18" t="s">
        <v>55</v>
      </c>
      <c r="L25" s="18">
        <v>0</v>
      </c>
      <c r="M25" s="18">
        <v>3</v>
      </c>
      <c r="O25" s="18">
        <v>0</v>
      </c>
      <c r="P25" s="18">
        <v>899371026</v>
      </c>
      <c r="Q25" s="18">
        <v>2098</v>
      </c>
      <c r="S25" t="s">
        <v>56</v>
      </c>
      <c r="T25">
        <v>0</v>
      </c>
      <c r="U25" t="s">
        <v>47</v>
      </c>
      <c r="V25">
        <f>MATCH(D25,Отчет!$D:$D,0)</f>
        <v>13</v>
      </c>
    </row>
    <row r="26" spans="1:22" x14ac:dyDescent="0.2">
      <c r="A26" s="18">
        <v>1361567588</v>
      </c>
      <c r="C26" s="18" t="s">
        <v>41</v>
      </c>
      <c r="D26" s="18">
        <v>850830536</v>
      </c>
      <c r="E26" s="7" t="s">
        <v>40</v>
      </c>
      <c r="F26" s="18" t="s">
        <v>42</v>
      </c>
      <c r="G26" s="7" t="s">
        <v>57</v>
      </c>
      <c r="H26" s="18">
        <v>3</v>
      </c>
      <c r="I26" s="18" t="s">
        <v>44</v>
      </c>
      <c r="J26" s="18" t="s">
        <v>55</v>
      </c>
      <c r="L26" s="18">
        <v>0</v>
      </c>
      <c r="M26" s="18">
        <v>3</v>
      </c>
      <c r="O26" s="18">
        <v>0</v>
      </c>
      <c r="P26" s="18">
        <v>899371026</v>
      </c>
      <c r="Q26" s="18">
        <v>2098</v>
      </c>
      <c r="S26" t="s">
        <v>56</v>
      </c>
      <c r="T26">
        <v>0</v>
      </c>
      <c r="U26" t="s">
        <v>47</v>
      </c>
      <c r="V26">
        <f>MATCH(D26,Отчет!$D:$D,0)</f>
        <v>16</v>
      </c>
    </row>
    <row r="27" spans="1:22" x14ac:dyDescent="0.2">
      <c r="A27" s="18">
        <v>1510371692</v>
      </c>
      <c r="C27" s="18" t="s">
        <v>41</v>
      </c>
      <c r="D27" s="18">
        <v>850830303</v>
      </c>
      <c r="E27" s="7" t="s">
        <v>37</v>
      </c>
      <c r="F27" s="18" t="s">
        <v>50</v>
      </c>
      <c r="G27" s="7" t="s">
        <v>58</v>
      </c>
      <c r="H27" s="18">
        <v>3</v>
      </c>
      <c r="I27" s="18" t="s">
        <v>44</v>
      </c>
      <c r="J27" s="18" t="s">
        <v>55</v>
      </c>
      <c r="L27" s="18">
        <v>0</v>
      </c>
      <c r="M27" s="18">
        <v>3</v>
      </c>
      <c r="O27" s="18">
        <v>0</v>
      </c>
      <c r="P27" s="18">
        <v>899371026</v>
      </c>
      <c r="Q27" s="18">
        <v>2098</v>
      </c>
      <c r="S27" t="s">
        <v>56</v>
      </c>
      <c r="T27">
        <v>0</v>
      </c>
      <c r="U27" t="s">
        <v>47</v>
      </c>
      <c r="V27">
        <f>MATCH(D27,Отчет!$D:$D,0)</f>
        <v>15</v>
      </c>
    </row>
    <row r="28" spans="1:22" x14ac:dyDescent="0.2">
      <c r="A28" s="18">
        <v>1510371677</v>
      </c>
      <c r="C28" s="18" t="s">
        <v>41</v>
      </c>
      <c r="D28" s="18">
        <v>850830160</v>
      </c>
      <c r="E28" s="7" t="s">
        <v>35</v>
      </c>
      <c r="F28" s="18" t="s">
        <v>52</v>
      </c>
      <c r="G28" s="7" t="s">
        <v>58</v>
      </c>
      <c r="H28" s="18">
        <v>3</v>
      </c>
      <c r="I28" s="18" t="s">
        <v>44</v>
      </c>
      <c r="J28" s="18" t="s">
        <v>55</v>
      </c>
      <c r="L28" s="18">
        <v>0</v>
      </c>
      <c r="M28" s="18">
        <v>3</v>
      </c>
      <c r="O28" s="18">
        <v>0</v>
      </c>
      <c r="P28" s="18">
        <v>899371026</v>
      </c>
      <c r="Q28" s="18">
        <v>2098</v>
      </c>
      <c r="S28" t="s">
        <v>56</v>
      </c>
      <c r="T28">
        <v>0</v>
      </c>
      <c r="U28" t="s">
        <v>47</v>
      </c>
      <c r="V28">
        <f>MATCH(D28,Отчет!$D:$D,0)</f>
        <v>13</v>
      </c>
    </row>
    <row r="29" spans="1:22" x14ac:dyDescent="0.2">
      <c r="A29" s="18">
        <v>1510371732</v>
      </c>
      <c r="C29" s="18" t="s">
        <v>41</v>
      </c>
      <c r="D29" s="18">
        <v>850830464</v>
      </c>
      <c r="E29" s="7" t="s">
        <v>39</v>
      </c>
      <c r="F29" s="18" t="s">
        <v>51</v>
      </c>
      <c r="G29" s="7" t="s">
        <v>58</v>
      </c>
      <c r="H29" s="18">
        <v>3</v>
      </c>
      <c r="I29" s="18" t="s">
        <v>44</v>
      </c>
      <c r="J29" s="18" t="s">
        <v>55</v>
      </c>
      <c r="L29" s="18">
        <v>0</v>
      </c>
      <c r="M29" s="18">
        <v>3</v>
      </c>
      <c r="O29" s="18">
        <v>0</v>
      </c>
      <c r="P29" s="18">
        <v>899371026</v>
      </c>
      <c r="Q29" s="18">
        <v>2098</v>
      </c>
      <c r="S29" t="s">
        <v>56</v>
      </c>
      <c r="T29">
        <v>0</v>
      </c>
      <c r="U29" t="s">
        <v>47</v>
      </c>
      <c r="V29">
        <f>MATCH(D29,Отчет!$D:$D,0)</f>
        <v>14</v>
      </c>
    </row>
    <row r="30" spans="1:22" x14ac:dyDescent="0.2">
      <c r="A30" s="18">
        <v>1510371740</v>
      </c>
      <c r="C30" s="18" t="s">
        <v>41</v>
      </c>
      <c r="D30" s="18">
        <v>850830536</v>
      </c>
      <c r="E30" s="7" t="s">
        <v>40</v>
      </c>
      <c r="F30" s="18" t="s">
        <v>42</v>
      </c>
      <c r="G30" s="7" t="s">
        <v>58</v>
      </c>
      <c r="H30" s="18">
        <v>3</v>
      </c>
      <c r="I30" s="18" t="s">
        <v>44</v>
      </c>
      <c r="J30" s="18" t="s">
        <v>55</v>
      </c>
      <c r="L30" s="18">
        <v>0</v>
      </c>
      <c r="M30" s="18">
        <v>3</v>
      </c>
      <c r="O30" s="18">
        <v>0</v>
      </c>
      <c r="P30" s="18">
        <v>899371026</v>
      </c>
      <c r="Q30" s="18">
        <v>2098</v>
      </c>
      <c r="S30" t="s">
        <v>56</v>
      </c>
      <c r="T30">
        <v>0</v>
      </c>
      <c r="U30" t="s">
        <v>47</v>
      </c>
      <c r="V30">
        <f>MATCH(D30,Отчет!$D:$D,0)</f>
        <v>16</v>
      </c>
    </row>
    <row r="31" spans="1:22" x14ac:dyDescent="0.2">
      <c r="A31" s="18">
        <v>1510371681</v>
      </c>
      <c r="C31" s="18" t="s">
        <v>41</v>
      </c>
      <c r="D31" s="18">
        <v>850830231</v>
      </c>
      <c r="E31" s="7" t="s">
        <v>36</v>
      </c>
      <c r="F31" s="18" t="s">
        <v>48</v>
      </c>
      <c r="G31" s="7" t="s">
        <v>58</v>
      </c>
      <c r="H31" s="18">
        <v>3</v>
      </c>
      <c r="I31" s="18" t="s">
        <v>44</v>
      </c>
      <c r="J31" s="18" t="s">
        <v>55</v>
      </c>
      <c r="L31" s="18">
        <v>0</v>
      </c>
      <c r="M31" s="18">
        <v>3</v>
      </c>
      <c r="O31" s="18">
        <v>0</v>
      </c>
      <c r="P31" s="18">
        <v>899371026</v>
      </c>
      <c r="Q31" s="18">
        <v>2098</v>
      </c>
      <c r="S31" t="s">
        <v>56</v>
      </c>
      <c r="T31">
        <v>0</v>
      </c>
      <c r="U31" t="s">
        <v>47</v>
      </c>
      <c r="V31">
        <f>MATCH(D31,Отчет!$D:$D,0)</f>
        <v>12</v>
      </c>
    </row>
    <row r="32" spans="1:22" x14ac:dyDescent="0.2">
      <c r="A32" s="18">
        <v>1510371717</v>
      </c>
      <c r="C32" s="18" t="s">
        <v>41</v>
      </c>
      <c r="D32" s="18">
        <v>850830392</v>
      </c>
      <c r="E32" s="7" t="s">
        <v>38</v>
      </c>
      <c r="F32" s="18" t="s">
        <v>49</v>
      </c>
      <c r="G32" s="7" t="s">
        <v>58</v>
      </c>
      <c r="H32" s="18">
        <v>3</v>
      </c>
      <c r="I32" s="18" t="s">
        <v>44</v>
      </c>
      <c r="J32" s="18" t="s">
        <v>55</v>
      </c>
      <c r="L32" s="18">
        <v>0</v>
      </c>
      <c r="M32" s="18">
        <v>3</v>
      </c>
      <c r="O32" s="18">
        <v>0</v>
      </c>
      <c r="P32" s="18">
        <v>899371026</v>
      </c>
      <c r="Q32" s="18">
        <v>2098</v>
      </c>
      <c r="S32" t="s">
        <v>56</v>
      </c>
      <c r="T32">
        <v>0</v>
      </c>
      <c r="U32" t="s">
        <v>47</v>
      </c>
      <c r="V32">
        <f>MATCH(D32,Отчет!$D:$D,0)</f>
        <v>17</v>
      </c>
    </row>
    <row r="33" spans="1:22" x14ac:dyDescent="0.2">
      <c r="A33" s="18">
        <v>1361567067</v>
      </c>
      <c r="C33" s="18" t="s">
        <v>41</v>
      </c>
      <c r="D33" s="18">
        <v>850830536</v>
      </c>
      <c r="E33" s="7" t="s">
        <v>40</v>
      </c>
      <c r="F33" s="18" t="s">
        <v>42</v>
      </c>
      <c r="G33" s="7" t="s">
        <v>59</v>
      </c>
      <c r="H33" s="18">
        <v>3</v>
      </c>
      <c r="I33" s="18" t="s">
        <v>44</v>
      </c>
      <c r="J33" s="18" t="s">
        <v>55</v>
      </c>
      <c r="L33" s="18">
        <v>0</v>
      </c>
      <c r="M33" s="18">
        <v>3</v>
      </c>
      <c r="O33" s="18">
        <v>0</v>
      </c>
      <c r="P33" s="18">
        <v>899371026</v>
      </c>
      <c r="Q33" s="18">
        <v>2098</v>
      </c>
      <c r="S33" t="s">
        <v>56</v>
      </c>
      <c r="T33">
        <v>0</v>
      </c>
      <c r="U33" t="s">
        <v>47</v>
      </c>
      <c r="V33">
        <f>MATCH(D33,Отчет!$D:$D,0)</f>
        <v>16</v>
      </c>
    </row>
    <row r="34" spans="1:22" x14ac:dyDescent="0.2">
      <c r="A34" s="18">
        <v>1361567063</v>
      </c>
      <c r="C34" s="18" t="s">
        <v>41</v>
      </c>
      <c r="D34" s="18">
        <v>850830464</v>
      </c>
      <c r="E34" s="7" t="s">
        <v>39</v>
      </c>
      <c r="F34" s="18" t="s">
        <v>51</v>
      </c>
      <c r="G34" s="7" t="s">
        <v>59</v>
      </c>
      <c r="H34" s="18">
        <v>3</v>
      </c>
      <c r="I34" s="18" t="s">
        <v>44</v>
      </c>
      <c r="J34" s="18" t="s">
        <v>55</v>
      </c>
      <c r="L34" s="18">
        <v>0</v>
      </c>
      <c r="M34" s="18">
        <v>3</v>
      </c>
      <c r="O34" s="18">
        <v>0</v>
      </c>
      <c r="P34" s="18">
        <v>899371026</v>
      </c>
      <c r="Q34" s="18">
        <v>2098</v>
      </c>
      <c r="S34" t="s">
        <v>56</v>
      </c>
      <c r="T34">
        <v>0</v>
      </c>
      <c r="U34" t="s">
        <v>47</v>
      </c>
      <c r="V34">
        <f>MATCH(D34,Отчет!$D:$D,0)</f>
        <v>14</v>
      </c>
    </row>
    <row r="35" spans="1:22" x14ac:dyDescent="0.2">
      <c r="A35" s="18">
        <v>1361567049</v>
      </c>
      <c r="C35" s="18" t="s">
        <v>41</v>
      </c>
      <c r="D35" s="18">
        <v>850830231</v>
      </c>
      <c r="E35" s="7" t="s">
        <v>36</v>
      </c>
      <c r="F35" s="18" t="s">
        <v>48</v>
      </c>
      <c r="G35" s="7" t="s">
        <v>59</v>
      </c>
      <c r="H35" s="18">
        <v>3</v>
      </c>
      <c r="I35" s="18" t="s">
        <v>44</v>
      </c>
      <c r="J35" s="18" t="s">
        <v>55</v>
      </c>
      <c r="L35" s="18">
        <v>0</v>
      </c>
      <c r="M35" s="18">
        <v>3</v>
      </c>
      <c r="O35" s="18">
        <v>0</v>
      </c>
      <c r="P35" s="18">
        <v>899371026</v>
      </c>
      <c r="Q35" s="18">
        <v>2098</v>
      </c>
      <c r="S35" t="s">
        <v>56</v>
      </c>
      <c r="T35">
        <v>0</v>
      </c>
      <c r="U35" t="s">
        <v>47</v>
      </c>
      <c r="V35">
        <f>MATCH(D35,Отчет!$D:$D,0)</f>
        <v>12</v>
      </c>
    </row>
    <row r="36" spans="1:22" x14ac:dyDescent="0.2">
      <c r="A36" s="18">
        <v>1361567053</v>
      </c>
      <c r="C36" s="18" t="s">
        <v>41</v>
      </c>
      <c r="D36" s="18">
        <v>850830303</v>
      </c>
      <c r="E36" s="7" t="s">
        <v>37</v>
      </c>
      <c r="F36" s="18" t="s">
        <v>50</v>
      </c>
      <c r="G36" s="7" t="s">
        <v>59</v>
      </c>
      <c r="H36" s="18">
        <v>3</v>
      </c>
      <c r="I36" s="18" t="s">
        <v>44</v>
      </c>
      <c r="J36" s="18" t="s">
        <v>55</v>
      </c>
      <c r="L36" s="18">
        <v>0</v>
      </c>
      <c r="M36" s="18">
        <v>3</v>
      </c>
      <c r="O36" s="18">
        <v>0</v>
      </c>
      <c r="P36" s="18">
        <v>899371026</v>
      </c>
      <c r="Q36" s="18">
        <v>2098</v>
      </c>
      <c r="S36" t="s">
        <v>56</v>
      </c>
      <c r="T36">
        <v>0</v>
      </c>
      <c r="U36" t="s">
        <v>47</v>
      </c>
      <c r="V36">
        <f>MATCH(D36,Отчет!$D:$D,0)</f>
        <v>15</v>
      </c>
    </row>
    <row r="37" spans="1:22" x14ac:dyDescent="0.2">
      <c r="A37" s="18">
        <v>1361567043</v>
      </c>
      <c r="C37" s="18" t="s">
        <v>41</v>
      </c>
      <c r="D37" s="18">
        <v>850830160</v>
      </c>
      <c r="E37" s="7" t="s">
        <v>35</v>
      </c>
      <c r="F37" s="18" t="s">
        <v>52</v>
      </c>
      <c r="G37" s="7" t="s">
        <v>59</v>
      </c>
      <c r="H37" s="18">
        <v>3</v>
      </c>
      <c r="I37" s="18" t="s">
        <v>44</v>
      </c>
      <c r="J37" s="18" t="s">
        <v>55</v>
      </c>
      <c r="L37" s="18">
        <v>0</v>
      </c>
      <c r="M37" s="18">
        <v>3</v>
      </c>
      <c r="O37" s="18">
        <v>0</v>
      </c>
      <c r="P37" s="18">
        <v>899371026</v>
      </c>
      <c r="Q37" s="18">
        <v>2098</v>
      </c>
      <c r="S37" t="s">
        <v>56</v>
      </c>
      <c r="T37">
        <v>0</v>
      </c>
      <c r="U37" t="s">
        <v>47</v>
      </c>
      <c r="V37">
        <f>MATCH(D37,Отчет!$D:$D,0)</f>
        <v>13</v>
      </c>
    </row>
    <row r="38" spans="1:22" x14ac:dyDescent="0.2">
      <c r="A38" s="18">
        <v>1361567057</v>
      </c>
      <c r="C38" s="18" t="s">
        <v>41</v>
      </c>
      <c r="D38" s="18">
        <v>850830392</v>
      </c>
      <c r="E38" s="7" t="s">
        <v>38</v>
      </c>
      <c r="F38" s="18" t="s">
        <v>49</v>
      </c>
      <c r="G38" s="7" t="s">
        <v>59</v>
      </c>
      <c r="H38" s="18">
        <v>3</v>
      </c>
      <c r="I38" s="18" t="s">
        <v>44</v>
      </c>
      <c r="J38" s="18" t="s">
        <v>55</v>
      </c>
      <c r="L38" s="18">
        <v>0</v>
      </c>
      <c r="M38" s="18">
        <v>3</v>
      </c>
      <c r="O38" s="18">
        <v>0</v>
      </c>
      <c r="P38" s="18">
        <v>899371026</v>
      </c>
      <c r="Q38" s="18">
        <v>2098</v>
      </c>
      <c r="S38" t="s">
        <v>56</v>
      </c>
      <c r="T38">
        <v>0</v>
      </c>
      <c r="U38" t="s">
        <v>47</v>
      </c>
      <c r="V38">
        <f>MATCH(D38,Отчет!$D:$D,0)</f>
        <v>17</v>
      </c>
    </row>
    <row r="39" spans="1:22" x14ac:dyDescent="0.2">
      <c r="A39" s="18">
        <v>1359179006</v>
      </c>
      <c r="B39" s="18">
        <v>9</v>
      </c>
      <c r="C39" s="18" t="s">
        <v>41</v>
      </c>
      <c r="D39" s="18">
        <v>850830231</v>
      </c>
      <c r="E39" s="7" t="s">
        <v>36</v>
      </c>
      <c r="F39" s="18" t="s">
        <v>48</v>
      </c>
      <c r="G39" s="7" t="s">
        <v>60</v>
      </c>
      <c r="H39" s="18">
        <v>3</v>
      </c>
      <c r="I39" s="18" t="s">
        <v>44</v>
      </c>
      <c r="J39" s="18" t="s">
        <v>55</v>
      </c>
      <c r="L39" s="18">
        <v>27</v>
      </c>
      <c r="M39" s="18">
        <v>3</v>
      </c>
      <c r="N39" s="18">
        <v>1</v>
      </c>
      <c r="O39" s="18">
        <v>0</v>
      </c>
      <c r="P39" s="18">
        <v>899371026</v>
      </c>
      <c r="Q39" s="18">
        <v>2098</v>
      </c>
      <c r="S39" t="s">
        <v>56</v>
      </c>
      <c r="T39">
        <v>0</v>
      </c>
      <c r="U39" t="s">
        <v>47</v>
      </c>
      <c r="V39">
        <f>MATCH(D39,Отчет!$D:$D,0)</f>
        <v>12</v>
      </c>
    </row>
    <row r="40" spans="1:22" x14ac:dyDescent="0.2">
      <c r="A40" s="18">
        <v>1359179002</v>
      </c>
      <c r="B40" s="18">
        <v>8</v>
      </c>
      <c r="C40" s="18" t="s">
        <v>41</v>
      </c>
      <c r="D40" s="18">
        <v>850830160</v>
      </c>
      <c r="E40" s="7" t="s">
        <v>35</v>
      </c>
      <c r="F40" s="18" t="s">
        <v>52</v>
      </c>
      <c r="G40" s="7" t="s">
        <v>60</v>
      </c>
      <c r="H40" s="18">
        <v>3</v>
      </c>
      <c r="I40" s="18" t="s">
        <v>44</v>
      </c>
      <c r="J40" s="18" t="s">
        <v>55</v>
      </c>
      <c r="L40" s="18">
        <v>24</v>
      </c>
      <c r="M40" s="18">
        <v>3</v>
      </c>
      <c r="N40" s="18">
        <v>1</v>
      </c>
      <c r="O40" s="18">
        <v>0</v>
      </c>
      <c r="P40" s="18">
        <v>899371026</v>
      </c>
      <c r="Q40" s="18">
        <v>2098</v>
      </c>
      <c r="S40" t="s">
        <v>56</v>
      </c>
      <c r="T40">
        <v>0</v>
      </c>
      <c r="U40" t="s">
        <v>47</v>
      </c>
      <c r="V40">
        <f>MATCH(D40,Отчет!$D:$D,0)</f>
        <v>13</v>
      </c>
    </row>
    <row r="41" spans="1:22" x14ac:dyDescent="0.2">
      <c r="A41" s="18">
        <v>1359179030</v>
      </c>
      <c r="B41" s="18">
        <v>8</v>
      </c>
      <c r="C41" s="18" t="s">
        <v>41</v>
      </c>
      <c r="D41" s="18">
        <v>850830464</v>
      </c>
      <c r="E41" s="7" t="s">
        <v>39</v>
      </c>
      <c r="F41" s="18" t="s">
        <v>51</v>
      </c>
      <c r="G41" s="7" t="s">
        <v>60</v>
      </c>
      <c r="H41" s="18">
        <v>3</v>
      </c>
      <c r="I41" s="18" t="s">
        <v>44</v>
      </c>
      <c r="J41" s="18" t="s">
        <v>55</v>
      </c>
      <c r="L41" s="18">
        <v>24</v>
      </c>
      <c r="M41" s="18">
        <v>3</v>
      </c>
      <c r="N41" s="18">
        <v>1</v>
      </c>
      <c r="O41" s="18">
        <v>0</v>
      </c>
      <c r="P41" s="18">
        <v>899371026</v>
      </c>
      <c r="Q41" s="18">
        <v>2098</v>
      </c>
      <c r="S41" t="s">
        <v>56</v>
      </c>
      <c r="T41">
        <v>0</v>
      </c>
      <c r="U41" t="s">
        <v>47</v>
      </c>
      <c r="V41">
        <f>MATCH(D41,Отчет!$D:$D,0)</f>
        <v>14</v>
      </c>
    </row>
    <row r="42" spans="1:22" x14ac:dyDescent="0.2">
      <c r="A42" s="18">
        <v>1359179011</v>
      </c>
      <c r="B42" s="18">
        <v>7</v>
      </c>
      <c r="C42" s="18" t="s">
        <v>41</v>
      </c>
      <c r="D42" s="18">
        <v>850830303</v>
      </c>
      <c r="E42" s="7" t="s">
        <v>37</v>
      </c>
      <c r="F42" s="18" t="s">
        <v>50</v>
      </c>
      <c r="G42" s="7" t="s">
        <v>60</v>
      </c>
      <c r="H42" s="18">
        <v>3</v>
      </c>
      <c r="I42" s="18" t="s">
        <v>44</v>
      </c>
      <c r="J42" s="18" t="s">
        <v>55</v>
      </c>
      <c r="L42" s="18">
        <v>21</v>
      </c>
      <c r="M42" s="18">
        <v>3</v>
      </c>
      <c r="N42" s="18">
        <v>1</v>
      </c>
      <c r="O42" s="18">
        <v>0</v>
      </c>
      <c r="P42" s="18">
        <v>899371026</v>
      </c>
      <c r="Q42" s="18">
        <v>2098</v>
      </c>
      <c r="S42" t="s">
        <v>56</v>
      </c>
      <c r="T42">
        <v>0</v>
      </c>
      <c r="U42" t="s">
        <v>47</v>
      </c>
      <c r="V42">
        <f>MATCH(D42,Отчет!$D:$D,0)</f>
        <v>15</v>
      </c>
    </row>
    <row r="43" spans="1:22" x14ac:dyDescent="0.2">
      <c r="A43" s="18">
        <v>1359179018</v>
      </c>
      <c r="B43" s="18">
        <v>6</v>
      </c>
      <c r="C43" s="18" t="s">
        <v>41</v>
      </c>
      <c r="D43" s="18">
        <v>850830392</v>
      </c>
      <c r="E43" s="7" t="s">
        <v>38</v>
      </c>
      <c r="F43" s="18" t="s">
        <v>49</v>
      </c>
      <c r="G43" s="7" t="s">
        <v>60</v>
      </c>
      <c r="H43" s="18">
        <v>3</v>
      </c>
      <c r="I43" s="18" t="s">
        <v>44</v>
      </c>
      <c r="J43" s="18" t="s">
        <v>55</v>
      </c>
      <c r="L43" s="18">
        <v>18</v>
      </c>
      <c r="M43" s="18">
        <v>3</v>
      </c>
      <c r="N43" s="18">
        <v>1</v>
      </c>
      <c r="O43" s="18">
        <v>0</v>
      </c>
      <c r="P43" s="18">
        <v>899371026</v>
      </c>
      <c r="Q43" s="18">
        <v>2098</v>
      </c>
      <c r="S43" t="s">
        <v>56</v>
      </c>
      <c r="T43">
        <v>0</v>
      </c>
      <c r="U43" t="s">
        <v>47</v>
      </c>
      <c r="V43">
        <f>MATCH(D43,Отчет!$D:$D,0)</f>
        <v>17</v>
      </c>
    </row>
    <row r="44" spans="1:22" x14ac:dyDescent="0.2">
      <c r="A44" s="18">
        <v>1359179039</v>
      </c>
      <c r="B44" s="18">
        <v>7</v>
      </c>
      <c r="C44" s="18" t="s">
        <v>41</v>
      </c>
      <c r="D44" s="18">
        <v>850830536</v>
      </c>
      <c r="E44" s="7" t="s">
        <v>40</v>
      </c>
      <c r="F44" s="18" t="s">
        <v>42</v>
      </c>
      <c r="G44" s="7" t="s">
        <v>60</v>
      </c>
      <c r="H44" s="18">
        <v>3</v>
      </c>
      <c r="I44" s="18" t="s">
        <v>44</v>
      </c>
      <c r="J44" s="18" t="s">
        <v>55</v>
      </c>
      <c r="L44" s="18">
        <v>21</v>
      </c>
      <c r="M44" s="18">
        <v>3</v>
      </c>
      <c r="N44" s="18">
        <v>1</v>
      </c>
      <c r="O44" s="18">
        <v>0</v>
      </c>
      <c r="P44" s="18">
        <v>899371026</v>
      </c>
      <c r="Q44" s="18">
        <v>2098</v>
      </c>
      <c r="S44" t="s">
        <v>56</v>
      </c>
      <c r="T44">
        <v>0</v>
      </c>
      <c r="U44" t="s">
        <v>47</v>
      </c>
      <c r="V44">
        <f>MATCH(D44,Отчет!$D:$D,0)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2016-03-09T13:05:34Z</dcterms:modified>
</cp:coreProperties>
</file>