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12"/>
  <c r="X12"/>
  <c r="X24"/>
  <c r="X18"/>
  <c r="X19"/>
  <c r="X14"/>
  <c r="X16"/>
  <c r="X21"/>
  <c r="X13"/>
  <c r="X15"/>
  <c r="X22"/>
  <c r="X23"/>
  <c r="X20"/>
  <c r="W12"/>
  <c r="W24"/>
  <c r="W18"/>
  <c r="W19"/>
  <c r="W14"/>
  <c r="W16"/>
  <c r="W21"/>
  <c r="W13"/>
  <c r="W15"/>
  <c r="W22"/>
  <c r="W23"/>
  <c r="W20"/>
  <c r="X17"/>
  <c r="W17"/>
  <c r="R12"/>
  <c r="T12" s="1"/>
  <c r="R24"/>
  <c r="T24" s="1"/>
  <c r="R18"/>
  <c r="T18" s="1"/>
  <c r="R19"/>
  <c r="T19" s="1"/>
  <c r="R14"/>
  <c r="T14" s="1"/>
  <c r="R16"/>
  <c r="T16" s="1"/>
  <c r="R21"/>
  <c r="T21" s="1"/>
  <c r="R13"/>
  <c r="T13" s="1"/>
  <c r="R15"/>
  <c r="T15" s="1"/>
  <c r="R22"/>
  <c r="T22" s="1"/>
  <c r="R23"/>
  <c r="T23" s="1"/>
  <c r="R20"/>
  <c r="T20" s="1"/>
  <c r="R17"/>
  <c r="T17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3"/>
</calcChain>
</file>

<file path=xl/sharedStrings.xml><?xml version="1.0" encoding="utf-8"?>
<sst xmlns="http://schemas.openxmlformats.org/spreadsheetml/2006/main" count="336" uniqueCount="90">
  <si>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</si>
  <si>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</si>
  <si>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</si>
  <si>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</si>
  <si>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</si>
  <si>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</si>
  <si>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</si>
  <si>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</si>
  <si>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</si>
  <si>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</si>
  <si>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</si>
  <si>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</si>
  <si>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</si>
  <si>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</si>
  <si>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</si>
  <si>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</si>
  <si>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</si>
  <si>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</si>
  <si>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</si>
  <si>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</si>
  <si>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</si>
  <si>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</si>
  <si>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</si>
  <si>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</si>
  <si>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</si>
  <si>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</si>
  <si>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</si>
  <si>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</si>
  <si>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</si>
  <si>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</si>
  <si>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</si>
  <si>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</si>
  <si>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</si>
  <si>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</si>
  <si>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</si>
  <si>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Безруков Дмитрий Борисович</t>
  </si>
  <si>
    <t>Васильева Ирина Леонидовна</t>
  </si>
  <si>
    <t>Виньков Сергей Викторович</t>
  </si>
  <si>
    <t>Голубева Анастасия Сергеевна</t>
  </si>
  <si>
    <t>Горбовский Ростислав Викторович</t>
  </si>
  <si>
    <t>Козырева Ольга Михайловна</t>
  </si>
  <si>
    <t>Любицкая Кристина Александровна</t>
  </si>
  <si>
    <t>Мун Элина</t>
  </si>
  <si>
    <t>Плеханов Артемий Александрович</t>
  </si>
  <si>
    <t>Пырова Татьяна Леонидовна</t>
  </si>
  <si>
    <t>Харченко Максим Геннадьевич</t>
  </si>
  <si>
    <t>Шевцов Дмитрий Викторович</t>
  </si>
  <si>
    <t>Ширяева Мария Александровна</t>
  </si>
  <si>
    <t>707</t>
  </si>
  <si>
    <t>М141МДОБП016</t>
  </si>
  <si>
    <t>Мода, костюм, личность: человек и его одежда в общественном пространстве</t>
  </si>
  <si>
    <t>Экзамен</t>
  </si>
  <si>
    <t>2015/2016 учебный год 1 модуль</t>
  </si>
  <si>
    <t>stFacultative</t>
  </si>
  <si>
    <t>Доказательная образовательная политика</t>
  </si>
  <si>
    <t>М141МДОБП004</t>
  </si>
  <si>
    <t>Базовые методы анализа данных</t>
  </si>
  <si>
    <t>2015/2016 учебный год 2 модуль</t>
  </si>
  <si>
    <t>ikPlanned</t>
  </si>
  <si>
    <t>stCommon</t>
  </si>
  <si>
    <t>М141МДОБП023</t>
  </si>
  <si>
    <t>М141МДОБП013</t>
  </si>
  <si>
    <t>М141МДОБП017</t>
  </si>
  <si>
    <t>М141МДОБП003</t>
  </si>
  <si>
    <t>М141МДОБП019</t>
  </si>
  <si>
    <t>М141МДОБП020</t>
  </si>
  <si>
    <t>М141МДОБП022</t>
  </si>
  <si>
    <t>М141МДОБП014</t>
  </si>
  <si>
    <t>М141МДОБП002</t>
  </si>
  <si>
    <t>М141МДОБП010</t>
  </si>
  <si>
    <t>М141МДОБП006</t>
  </si>
  <si>
    <t>Курс маркетинговых исследований ГфК</t>
  </si>
  <si>
    <t>Парапсихологическая феноменология: психологический анализ</t>
  </si>
  <si>
    <t>Политическая философия Нового времени</t>
  </si>
  <si>
    <t>stChoosen</t>
  </si>
  <si>
    <t>Танец и двигательная культура в истории и современности</t>
  </si>
  <si>
    <t>Уголовно-правовые способы защиты бизнеса от интеллектуального пиратства и недобросовестной конкуренции</t>
  </si>
  <si>
    <t>Христианство, ислам, иудаизм в истории Европы: конфликты и диалог, XI-XIX вв</t>
  </si>
  <si>
    <t>Бюдж</t>
  </si>
  <si>
    <t>н/я</t>
  </si>
  <si>
    <t>Да</t>
  </si>
  <si>
    <t>2 - 3</t>
  </si>
  <si>
    <t>5 - 9</t>
  </si>
  <si>
    <t>11 - 12</t>
  </si>
  <si>
    <t>Дата выгрузки: 11.03.2016</t>
  </si>
  <si>
    <t>Период: c 2015/2016 учебный год I семестр по 2015/2016 учебный год I семестр</t>
  </si>
  <si>
    <t>Факультет/отделение: Институт образования</t>
  </si>
  <si>
    <t>Направление  подготовки: "Государственное и муниципальное управление"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</si>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</sst>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HI24"/>
  <sheetViews>
    <sheetView tabSelected="1" workbookViewId="0">
      <selection activeCell="C26" sqref="C26"/>
    </sheetView>
  </sheetViews>
  <sheetFormatPr defaultRowHeight="12.75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6" width="10.7109375" style="29" customWidth="1"/>
    <col min="17" max="20" width="10.7109375" style="13" customWidth="1"/>
    <col min="21" max="22" width="10.7109375" style="1" hidden="1" customWidth="1"/>
    <col min="23" max="23" width="10.7109375" style="13" customWidth="1"/>
    <col min="24" max="24" width="10.7109375" style="1" customWidth="1"/>
    <col min="25" max="27" width="10.7109375" style="1" hidden="1" customWidth="1"/>
    <col min="28" max="69" width="10.7109375" style="1" customWidth="1"/>
    <col min="70" max="16384" width="9.140625" style="1"/>
  </cols>
  <sheetData>
    <row r="1" spans="1:217" s="6" customFormat="1" ht="22.5" customHeight="1">
      <c r="A1" s="23" t="s">
        <v>29</v>
      </c>
      <c r="B1" s="21"/>
      <c r="C1" s="21"/>
      <c r="D1" s="21"/>
      <c r="E1" s="21"/>
      <c r="F1" s="7"/>
      <c r="G1" s="20"/>
      <c r="I1" s="27"/>
      <c r="J1" s="27"/>
      <c r="K1" s="27"/>
      <c r="L1" s="27"/>
      <c r="M1" s="27"/>
      <c r="N1" s="27"/>
      <c r="O1" s="27"/>
      <c r="P1" s="27"/>
      <c r="Q1" s="11"/>
      <c r="R1" s="11"/>
      <c r="S1" s="11"/>
      <c r="T1" s="11"/>
      <c r="W1" s="11"/>
    </row>
    <row r="2" spans="1:217" s="5" customFormat="1" ht="15.75" customHeight="1">
      <c r="A2" s="22" t="s">
        <v>84</v>
      </c>
      <c r="B2" s="21"/>
      <c r="C2" s="21"/>
      <c r="D2" s="21"/>
      <c r="E2" s="21"/>
      <c r="F2" s="7"/>
      <c r="G2" s="6"/>
      <c r="H2" s="6"/>
      <c r="I2" s="27"/>
      <c r="J2" s="27"/>
      <c r="K2" s="27"/>
      <c r="L2" s="27"/>
      <c r="M2" s="27"/>
      <c r="N2" s="27"/>
      <c r="O2" s="27"/>
      <c r="P2" s="27"/>
      <c r="Q2" s="6"/>
      <c r="R2" s="6"/>
      <c r="S2" s="6"/>
      <c r="T2" s="12"/>
      <c r="W2" s="12"/>
    </row>
    <row r="3" spans="1:217" s="5" customFormat="1" ht="15.75" customHeight="1">
      <c r="A3" s="22" t="s">
        <v>85</v>
      </c>
      <c r="B3" s="21"/>
      <c r="C3" s="21"/>
      <c r="D3" s="21"/>
      <c r="E3" s="21"/>
      <c r="F3" s="7"/>
      <c r="G3" s="6"/>
      <c r="H3" s="6"/>
      <c r="I3" s="27"/>
      <c r="J3" s="27"/>
      <c r="K3" s="27"/>
      <c r="L3" s="27"/>
      <c r="M3" s="27"/>
      <c r="N3" s="27"/>
      <c r="O3" s="27"/>
      <c r="P3" s="27"/>
      <c r="Q3" s="6"/>
      <c r="R3" s="6"/>
      <c r="S3" s="6"/>
      <c r="T3" s="12"/>
      <c r="W3" s="12"/>
    </row>
    <row r="4" spans="1:217" s="5" customFormat="1" ht="15.75" customHeight="1">
      <c r="A4" s="22" t="s">
        <v>86</v>
      </c>
      <c r="B4" s="21"/>
      <c r="C4" s="21"/>
      <c r="D4" s="21"/>
      <c r="E4" s="21"/>
      <c r="F4" s="7"/>
      <c r="G4" s="6"/>
      <c r="H4" s="6"/>
      <c r="I4" s="27"/>
      <c r="J4" s="27"/>
      <c r="K4" s="27"/>
      <c r="L4" s="27"/>
      <c r="M4" s="27"/>
      <c r="N4" s="27"/>
      <c r="O4" s="27"/>
      <c r="P4" s="27"/>
      <c r="Q4" s="6"/>
      <c r="R4" s="6"/>
      <c r="S4" s="6"/>
      <c r="T4" s="12"/>
      <c r="W4" s="12"/>
    </row>
    <row r="5" spans="1:217" s="5" customFormat="1" ht="15.75" customHeight="1">
      <c r="A5" s="22" t="s">
        <v>87</v>
      </c>
      <c r="B5" s="6"/>
      <c r="C5" s="6"/>
      <c r="D5" s="6"/>
      <c r="E5" s="6"/>
      <c r="F5" s="6"/>
      <c r="G5" s="6"/>
      <c r="H5" s="6"/>
      <c r="I5" s="27"/>
      <c r="J5" s="27"/>
      <c r="K5" s="27"/>
      <c r="L5" s="27"/>
      <c r="M5" s="27"/>
      <c r="N5" s="27"/>
      <c r="O5" s="27"/>
      <c r="P5" s="27"/>
      <c r="Q5" s="6"/>
      <c r="R5" s="6"/>
      <c r="S5" s="6"/>
      <c r="T5" s="12"/>
      <c r="W5" s="12"/>
    </row>
    <row r="6" spans="1:217" s="5" customFormat="1" ht="15.75" customHeight="1">
      <c r="A6" s="22" t="s">
        <v>88</v>
      </c>
      <c r="B6" s="8"/>
      <c r="C6" s="4"/>
      <c r="D6" s="4"/>
      <c r="E6" s="4"/>
      <c r="F6" s="4"/>
      <c r="G6" s="4"/>
      <c r="I6" s="28"/>
      <c r="J6" s="49"/>
      <c r="K6" s="28" t="s">
        <v>89</v>
      </c>
      <c r="L6" s="28"/>
      <c r="M6" s="28"/>
      <c r="N6" s="28"/>
      <c r="O6" s="28"/>
      <c r="P6" s="28"/>
      <c r="Q6" s="12"/>
      <c r="R6" s="12"/>
      <c r="S6" s="12"/>
      <c r="T6" s="12"/>
      <c r="W6" s="12"/>
    </row>
    <row r="7" spans="1:217" s="5" customFormat="1" ht="15.75" customHeight="1">
      <c r="A7" s="19"/>
      <c r="B7" s="8"/>
      <c r="G7" s="14"/>
      <c r="I7" s="28"/>
      <c r="J7" s="28"/>
      <c r="K7" s="28"/>
      <c r="L7" s="28"/>
      <c r="M7" s="28"/>
      <c r="N7" s="28"/>
      <c r="O7" s="28"/>
      <c r="P7" s="28"/>
      <c r="Q7" s="12"/>
      <c r="R7" s="12"/>
      <c r="S7" s="12"/>
      <c r="T7" s="12"/>
      <c r="W7" s="12"/>
    </row>
    <row r="8" spans="1:217" s="2" customFormat="1" ht="20.25" customHeight="1">
      <c r="A8" s="30" t="s">
        <v>2</v>
      </c>
      <c r="B8" s="31" t="s">
        <v>3</v>
      </c>
      <c r="C8" s="30" t="s">
        <v>0</v>
      </c>
      <c r="D8" s="30" t="s">
        <v>9</v>
      </c>
      <c r="E8" s="30" t="s">
        <v>1</v>
      </c>
      <c r="F8" s="30" t="s">
        <v>33</v>
      </c>
      <c r="G8" s="30" t="s">
        <v>8</v>
      </c>
      <c r="H8" s="32"/>
      <c r="I8" s="33" t="s">
        <v>52</v>
      </c>
      <c r="J8" s="33" t="s">
        <v>57</v>
      </c>
      <c r="K8" s="33" t="s">
        <v>57</v>
      </c>
      <c r="L8" s="33" t="s">
        <v>57</v>
      </c>
      <c r="M8" s="33" t="s">
        <v>57</v>
      </c>
      <c r="N8" s="33" t="s">
        <v>57</v>
      </c>
      <c r="O8" s="33" t="s">
        <v>57</v>
      </c>
      <c r="P8" s="33" t="s">
        <v>57</v>
      </c>
      <c r="Q8" s="45" t="s">
        <v>22</v>
      </c>
      <c r="R8" s="46" t="s">
        <v>24</v>
      </c>
      <c r="S8" s="46" t="s">
        <v>25</v>
      </c>
      <c r="T8" s="45" t="s">
        <v>26</v>
      </c>
      <c r="U8" s="47" t="s">
        <v>5</v>
      </c>
      <c r="V8" s="47" t="s">
        <v>6</v>
      </c>
      <c r="W8" s="45" t="s">
        <v>21</v>
      </c>
      <c r="X8" s="47" t="s">
        <v>7</v>
      </c>
      <c r="Y8" s="47" t="s">
        <v>27</v>
      </c>
      <c r="Z8" s="47" t="s">
        <v>28</v>
      </c>
    </row>
    <row r="9" spans="1:217" s="2" customFormat="1" ht="20.25" customHeight="1">
      <c r="A9" s="30"/>
      <c r="B9" s="31"/>
      <c r="C9" s="30"/>
      <c r="D9" s="30"/>
      <c r="E9" s="30"/>
      <c r="F9" s="30"/>
      <c r="G9" s="30"/>
      <c r="H9" s="32"/>
      <c r="I9" s="33" t="s">
        <v>51</v>
      </c>
      <c r="J9" s="33" t="s">
        <v>51</v>
      </c>
      <c r="K9" s="33" t="s">
        <v>51</v>
      </c>
      <c r="L9" s="33" t="s">
        <v>51</v>
      </c>
      <c r="M9" s="33" t="s">
        <v>51</v>
      </c>
      <c r="N9" s="33" t="s">
        <v>51</v>
      </c>
      <c r="O9" s="33" t="s">
        <v>51</v>
      </c>
      <c r="P9" s="33" t="s">
        <v>51</v>
      </c>
      <c r="Q9" s="45"/>
      <c r="R9" s="46"/>
      <c r="S9" s="46"/>
      <c r="T9" s="45"/>
      <c r="U9" s="47"/>
      <c r="V9" s="47"/>
      <c r="W9" s="45"/>
      <c r="X9" s="47"/>
      <c r="Y9" s="47"/>
      <c r="Z9" s="47"/>
    </row>
    <row r="10" spans="1:217" s="3" customFormat="1" ht="200.1" customHeight="1">
      <c r="A10" s="30"/>
      <c r="B10" s="31"/>
      <c r="C10" s="30"/>
      <c r="D10" s="30"/>
      <c r="E10" s="30"/>
      <c r="F10" s="30"/>
      <c r="G10" s="30"/>
      <c r="H10" s="34" t="s">
        <v>23</v>
      </c>
      <c r="I10" s="35" t="s">
        <v>50</v>
      </c>
      <c r="J10" s="35" t="s">
        <v>56</v>
      </c>
      <c r="K10" s="35" t="s">
        <v>71</v>
      </c>
      <c r="L10" s="35" t="s">
        <v>72</v>
      </c>
      <c r="M10" s="35" t="s">
        <v>73</v>
      </c>
      <c r="N10" s="35" t="s">
        <v>75</v>
      </c>
      <c r="O10" s="35" t="s">
        <v>76</v>
      </c>
      <c r="P10" s="35" t="s">
        <v>77</v>
      </c>
      <c r="Q10" s="45"/>
      <c r="R10" s="46"/>
      <c r="S10" s="46"/>
      <c r="T10" s="45"/>
      <c r="U10" s="47"/>
      <c r="V10" s="47"/>
      <c r="W10" s="45"/>
      <c r="X10" s="47"/>
      <c r="Y10" s="47"/>
      <c r="Z10" s="47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</row>
    <row r="11" spans="1:217" s="10" customFormat="1" ht="18.75" customHeight="1">
      <c r="A11" s="25" t="s">
        <v>4</v>
      </c>
      <c r="B11" s="25"/>
      <c r="C11" s="25"/>
      <c r="D11" s="25"/>
      <c r="E11" s="25"/>
      <c r="F11" s="25"/>
      <c r="G11" s="25"/>
      <c r="H11" s="32"/>
      <c r="I11" s="33">
        <v>0</v>
      </c>
      <c r="J11" s="33">
        <v>2</v>
      </c>
      <c r="K11" s="33">
        <v>0</v>
      </c>
      <c r="L11" s="33">
        <v>0</v>
      </c>
      <c r="M11" s="33">
        <v>5</v>
      </c>
      <c r="N11" s="33">
        <v>0</v>
      </c>
      <c r="O11" s="33">
        <v>0</v>
      </c>
      <c r="P11" s="33">
        <v>0</v>
      </c>
      <c r="Q11" s="45"/>
      <c r="R11" s="46"/>
      <c r="S11" s="46"/>
      <c r="T11" s="45"/>
      <c r="U11" s="47"/>
      <c r="V11" s="47"/>
      <c r="W11" s="45"/>
      <c r="X11" s="47"/>
      <c r="Y11" s="47"/>
      <c r="Z11" s="47"/>
    </row>
    <row r="12" spans="1:217">
      <c r="A12" s="36">
        <v>1</v>
      </c>
      <c r="B12" s="37" t="s">
        <v>63</v>
      </c>
      <c r="C12" s="38" t="s">
        <v>36</v>
      </c>
      <c r="D12" s="38">
        <v>497192315</v>
      </c>
      <c r="E12" s="39">
        <v>707</v>
      </c>
      <c r="F12" s="38" t="s">
        <v>54</v>
      </c>
      <c r="G12" s="38" t="s">
        <v>78</v>
      </c>
      <c r="H12" s="39">
        <f>MATCH(D12,Данные!$D:$D,0)</f>
        <v>8</v>
      </c>
      <c r="I12" s="43"/>
      <c r="J12" s="43">
        <v>9</v>
      </c>
      <c r="K12" s="43"/>
      <c r="L12" s="43"/>
      <c r="M12" s="43"/>
      <c r="N12" s="43"/>
      <c r="O12" s="43"/>
      <c r="P12" s="43"/>
      <c r="Q12" s="48">
        <v>18</v>
      </c>
      <c r="R12" s="48">
        <f>IF(S12 &gt; 0, MAX(S$12:S$24) / S12, 0)</f>
        <v>3.5</v>
      </c>
      <c r="S12" s="48">
        <v>2</v>
      </c>
      <c r="T12" s="48">
        <f>Q12*R12</f>
        <v>63</v>
      </c>
      <c r="U12" s="39">
        <v>9</v>
      </c>
      <c r="V12" s="39">
        <v>1</v>
      </c>
      <c r="W12" s="48">
        <f>IF(V12 &gt; 0,U12/V12,0)</f>
        <v>9</v>
      </c>
      <c r="X12" s="39">
        <f>MIN($I12:P12)</f>
        <v>9</v>
      </c>
      <c r="Y12" s="39"/>
      <c r="Z12" s="39">
        <v>1</v>
      </c>
      <c r="AA12" s="1">
        <v>1</v>
      </c>
    </row>
    <row r="13" spans="1:217">
      <c r="A13" s="40" t="s">
        <v>81</v>
      </c>
      <c r="B13" s="37" t="s">
        <v>49</v>
      </c>
      <c r="C13" s="38" t="s">
        <v>43</v>
      </c>
      <c r="D13" s="38">
        <v>497192422</v>
      </c>
      <c r="E13" s="39">
        <v>707</v>
      </c>
      <c r="F13" s="38" t="s">
        <v>54</v>
      </c>
      <c r="G13" s="38" t="s">
        <v>78</v>
      </c>
      <c r="H13" s="39">
        <f>MATCH(D13,Данные!$D:$D,0)</f>
        <v>3</v>
      </c>
      <c r="I13" s="43">
        <v>9</v>
      </c>
      <c r="J13" s="43">
        <v>8</v>
      </c>
      <c r="K13" s="43">
        <v>10</v>
      </c>
      <c r="L13" s="43">
        <v>8</v>
      </c>
      <c r="M13" s="43"/>
      <c r="N13" s="43"/>
      <c r="O13" s="43"/>
      <c r="P13" s="43">
        <v>8</v>
      </c>
      <c r="Q13" s="48">
        <v>16</v>
      </c>
      <c r="R13" s="48">
        <f>IF(S13 &gt; 0, MAX(S$12:S$24) / S13, 0)</f>
        <v>3.5</v>
      </c>
      <c r="S13" s="48">
        <v>2</v>
      </c>
      <c r="T13" s="48">
        <f>Q13*R13</f>
        <v>56</v>
      </c>
      <c r="U13" s="39">
        <v>43</v>
      </c>
      <c r="V13" s="39">
        <v>5</v>
      </c>
      <c r="W13" s="48">
        <f>IF(V13 &gt; 0,U13/V13,0)</f>
        <v>8.6</v>
      </c>
      <c r="X13" s="39">
        <f>MIN($I13:P13)</f>
        <v>8</v>
      </c>
      <c r="Y13" s="39"/>
      <c r="Z13" s="39">
        <v>5</v>
      </c>
      <c r="AA13" s="1">
        <v>2</v>
      </c>
    </row>
    <row r="14" spans="1:217">
      <c r="A14" s="41"/>
      <c r="B14" s="37" t="s">
        <v>69</v>
      </c>
      <c r="C14" s="38" t="s">
        <v>40</v>
      </c>
      <c r="D14" s="38">
        <v>497192466</v>
      </c>
      <c r="E14" s="39">
        <v>707</v>
      </c>
      <c r="F14" s="38" t="s">
        <v>54</v>
      </c>
      <c r="G14" s="38" t="s">
        <v>78</v>
      </c>
      <c r="H14" s="39">
        <f>MATCH(D14,Данные!$D:$D,0)</f>
        <v>14</v>
      </c>
      <c r="I14" s="43"/>
      <c r="J14" s="43">
        <v>8</v>
      </c>
      <c r="K14" s="43"/>
      <c r="L14" s="43"/>
      <c r="M14" s="43"/>
      <c r="N14" s="43"/>
      <c r="O14" s="43"/>
      <c r="P14" s="43"/>
      <c r="Q14" s="48">
        <v>16</v>
      </c>
      <c r="R14" s="48">
        <f>IF(S14 &gt; 0, MAX(S$12:S$24) / S14, 0)</f>
        <v>3.5</v>
      </c>
      <c r="S14" s="48">
        <v>2</v>
      </c>
      <c r="T14" s="48">
        <f>Q14*R14</f>
        <v>56</v>
      </c>
      <c r="U14" s="39">
        <v>8</v>
      </c>
      <c r="V14" s="39">
        <v>1</v>
      </c>
      <c r="W14" s="48">
        <f>IF(V14 &gt; 0,U14/V14,0)</f>
        <v>8</v>
      </c>
      <c r="X14" s="39">
        <f>MIN($I14:P14)</f>
        <v>8</v>
      </c>
      <c r="Y14" s="39"/>
      <c r="Z14" s="39">
        <v>1</v>
      </c>
      <c r="AA14" s="1">
        <v>3</v>
      </c>
    </row>
    <row r="15" spans="1:217">
      <c r="A15" s="36">
        <v>4</v>
      </c>
      <c r="B15" s="37" t="s">
        <v>62</v>
      </c>
      <c r="C15" s="38" t="s">
        <v>44</v>
      </c>
      <c r="D15" s="38">
        <v>497192337</v>
      </c>
      <c r="E15" s="39">
        <v>707</v>
      </c>
      <c r="F15" s="38" t="s">
        <v>54</v>
      </c>
      <c r="G15" s="38" t="s">
        <v>78</v>
      </c>
      <c r="H15" s="39">
        <f>MATCH(D15,Данные!$D:$D,0)</f>
        <v>7</v>
      </c>
      <c r="I15" s="43"/>
      <c r="J15" s="43">
        <v>6</v>
      </c>
      <c r="K15" s="43">
        <v>10</v>
      </c>
      <c r="L15" s="43"/>
      <c r="M15" s="43">
        <v>8</v>
      </c>
      <c r="N15" s="43">
        <v>9</v>
      </c>
      <c r="O15" s="43">
        <v>10</v>
      </c>
      <c r="P15" s="43"/>
      <c r="Q15" s="48">
        <v>52</v>
      </c>
      <c r="R15" s="48">
        <f>IF(S15 &gt; 0, MAX(S$12:S$24) / S15, 0)</f>
        <v>1</v>
      </c>
      <c r="S15" s="48">
        <v>7</v>
      </c>
      <c r="T15" s="48">
        <f>Q15*R15</f>
        <v>52</v>
      </c>
      <c r="U15" s="39">
        <v>43</v>
      </c>
      <c r="V15" s="39">
        <v>5</v>
      </c>
      <c r="W15" s="48">
        <f>IF(V15 &gt; 0,U15/V15,0)</f>
        <v>8.6</v>
      </c>
      <c r="X15" s="39">
        <f>MIN($I15:P15)</f>
        <v>6</v>
      </c>
      <c r="Y15" s="39"/>
      <c r="Z15" s="39">
        <v>5</v>
      </c>
      <c r="AA15" s="1">
        <v>4</v>
      </c>
    </row>
    <row r="16" spans="1:217">
      <c r="A16" s="40" t="s">
        <v>82</v>
      </c>
      <c r="B16" s="37" t="s">
        <v>61</v>
      </c>
      <c r="C16" s="38" t="s">
        <v>41</v>
      </c>
      <c r="D16" s="38">
        <v>497192400</v>
      </c>
      <c r="E16" s="39">
        <v>707</v>
      </c>
      <c r="F16" s="38" t="s">
        <v>54</v>
      </c>
      <c r="G16" s="38" t="s">
        <v>78</v>
      </c>
      <c r="H16" s="39">
        <f>MATCH(D16,Данные!$D:$D,0)</f>
        <v>6</v>
      </c>
      <c r="I16" s="43"/>
      <c r="J16" s="43">
        <v>7</v>
      </c>
      <c r="K16" s="43">
        <v>10</v>
      </c>
      <c r="L16" s="43">
        <v>9</v>
      </c>
      <c r="M16" s="43"/>
      <c r="N16" s="43">
        <v>8</v>
      </c>
      <c r="O16" s="43">
        <v>9</v>
      </c>
      <c r="P16" s="43"/>
      <c r="Q16" s="48">
        <v>14</v>
      </c>
      <c r="R16" s="48">
        <f>IF(S16 &gt; 0, MAX(S$12:S$24) / S16, 0)</f>
        <v>3.5</v>
      </c>
      <c r="S16" s="48">
        <v>2</v>
      </c>
      <c r="T16" s="48">
        <f>Q16*R16</f>
        <v>49</v>
      </c>
      <c r="U16" s="39">
        <v>43</v>
      </c>
      <c r="V16" s="39">
        <v>5</v>
      </c>
      <c r="W16" s="48">
        <f>IF(V16 &gt; 0,U16/V16,0)</f>
        <v>8.6</v>
      </c>
      <c r="X16" s="39">
        <f>MIN($I16:P16)</f>
        <v>7</v>
      </c>
      <c r="Y16" s="39"/>
      <c r="Z16" s="39">
        <v>5</v>
      </c>
      <c r="AA16" s="1">
        <v>5</v>
      </c>
    </row>
    <row r="17" spans="1:27">
      <c r="A17" s="41"/>
      <c r="B17" s="37" t="s">
        <v>68</v>
      </c>
      <c r="C17" s="38" t="s">
        <v>35</v>
      </c>
      <c r="D17" s="38">
        <v>497192326</v>
      </c>
      <c r="E17" s="39">
        <v>707</v>
      </c>
      <c r="F17" s="38" t="s">
        <v>54</v>
      </c>
      <c r="G17" s="38" t="s">
        <v>78</v>
      </c>
      <c r="H17" s="39">
        <f>MATCH(D17,Данные!$D:$D,0)</f>
        <v>13</v>
      </c>
      <c r="I17" s="43"/>
      <c r="J17" s="43">
        <v>7</v>
      </c>
      <c r="K17" s="43"/>
      <c r="L17" s="43"/>
      <c r="M17" s="43"/>
      <c r="N17" s="43"/>
      <c r="O17" s="43"/>
      <c r="P17" s="43"/>
      <c r="Q17" s="48">
        <v>14</v>
      </c>
      <c r="R17" s="48">
        <f>IF(S17 &gt; 0, MAX(S$12:S$24) / S17, 0)</f>
        <v>3.5</v>
      </c>
      <c r="S17" s="48">
        <v>2</v>
      </c>
      <c r="T17" s="48">
        <f>Q17*R17</f>
        <v>49</v>
      </c>
      <c r="U17" s="39">
        <v>7</v>
      </c>
      <c r="V17" s="39">
        <v>1</v>
      </c>
      <c r="W17" s="48">
        <f>IF(V17 &gt; 0,U17/V17,0)</f>
        <v>7</v>
      </c>
      <c r="X17" s="39">
        <f>MIN($I17:P17)</f>
        <v>7</v>
      </c>
      <c r="Y17" s="39"/>
      <c r="Z17" s="39">
        <v>1</v>
      </c>
      <c r="AA17" s="1">
        <v>6</v>
      </c>
    </row>
    <row r="18" spans="1:27">
      <c r="A18" s="41"/>
      <c r="B18" s="37" t="s">
        <v>60</v>
      </c>
      <c r="C18" s="38" t="s">
        <v>38</v>
      </c>
      <c r="D18" s="38">
        <v>634241186</v>
      </c>
      <c r="E18" s="39">
        <v>707</v>
      </c>
      <c r="F18" s="38" t="s">
        <v>54</v>
      </c>
      <c r="G18" s="38" t="s">
        <v>78</v>
      </c>
      <c r="H18" s="39">
        <f>MATCH(D18,Данные!$D:$D,0)</f>
        <v>5</v>
      </c>
      <c r="I18" s="43"/>
      <c r="J18" s="43">
        <v>7</v>
      </c>
      <c r="K18" s="43"/>
      <c r="L18" s="43"/>
      <c r="M18" s="43"/>
      <c r="N18" s="43"/>
      <c r="O18" s="43"/>
      <c r="P18" s="43"/>
      <c r="Q18" s="48">
        <v>14</v>
      </c>
      <c r="R18" s="48">
        <f>IF(S18 &gt; 0, MAX(S$12:S$24) / S18, 0)</f>
        <v>3.5</v>
      </c>
      <c r="S18" s="48">
        <v>2</v>
      </c>
      <c r="T18" s="48">
        <f>Q18*R18</f>
        <v>49</v>
      </c>
      <c r="U18" s="39">
        <v>7</v>
      </c>
      <c r="V18" s="39">
        <v>1</v>
      </c>
      <c r="W18" s="48">
        <f>IF(V18 &gt; 0,U18/V18,0)</f>
        <v>7</v>
      </c>
      <c r="X18" s="39">
        <f>MIN($I18:P18)</f>
        <v>7</v>
      </c>
      <c r="Y18" s="39"/>
      <c r="Z18" s="39">
        <v>1</v>
      </c>
      <c r="AA18" s="1">
        <v>7</v>
      </c>
    </row>
    <row r="19" spans="1:27">
      <c r="A19" s="41"/>
      <c r="B19" s="37" t="s">
        <v>70</v>
      </c>
      <c r="C19" s="38" t="s">
        <v>39</v>
      </c>
      <c r="D19" s="38">
        <v>497192348</v>
      </c>
      <c r="E19" s="39">
        <v>707</v>
      </c>
      <c r="F19" s="38" t="s">
        <v>54</v>
      </c>
      <c r="G19" s="38" t="s">
        <v>78</v>
      </c>
      <c r="H19" s="39">
        <f>MATCH(D19,Данные!$D:$D,0)</f>
        <v>16</v>
      </c>
      <c r="I19" s="43"/>
      <c r="J19" s="43">
        <v>7</v>
      </c>
      <c r="K19" s="43"/>
      <c r="L19" s="43"/>
      <c r="M19" s="43"/>
      <c r="N19" s="43"/>
      <c r="O19" s="43"/>
      <c r="P19" s="43"/>
      <c r="Q19" s="48">
        <v>14</v>
      </c>
      <c r="R19" s="48">
        <f>IF(S19 &gt; 0, MAX(S$12:S$24) / S19, 0)</f>
        <v>3.5</v>
      </c>
      <c r="S19" s="48">
        <v>2</v>
      </c>
      <c r="T19" s="48">
        <f>Q19*R19</f>
        <v>49</v>
      </c>
      <c r="U19" s="39">
        <v>7</v>
      </c>
      <c r="V19" s="39">
        <v>1</v>
      </c>
      <c r="W19" s="48">
        <f>IF(V19 &gt; 0,U19/V19,0)</f>
        <v>7</v>
      </c>
      <c r="X19" s="39">
        <f>MIN($I19:P19)</f>
        <v>7</v>
      </c>
      <c r="Y19" s="39"/>
      <c r="Z19" s="39">
        <v>1</v>
      </c>
      <c r="AA19" s="1">
        <v>8</v>
      </c>
    </row>
    <row r="20" spans="1:27">
      <c r="A20" s="41"/>
      <c r="B20" s="37" t="s">
        <v>65</v>
      </c>
      <c r="C20" s="38" t="s">
        <v>47</v>
      </c>
      <c r="D20" s="38">
        <v>497192389</v>
      </c>
      <c r="E20" s="39">
        <v>707</v>
      </c>
      <c r="F20" s="38" t="s">
        <v>54</v>
      </c>
      <c r="G20" s="38" t="s">
        <v>78</v>
      </c>
      <c r="H20" s="39">
        <f>MATCH(D20,Данные!$D:$D,0)</f>
        <v>10</v>
      </c>
      <c r="I20" s="43"/>
      <c r="J20" s="43">
        <v>7</v>
      </c>
      <c r="K20" s="43"/>
      <c r="L20" s="43"/>
      <c r="M20" s="43"/>
      <c r="N20" s="43"/>
      <c r="O20" s="43"/>
      <c r="P20" s="43"/>
      <c r="Q20" s="48">
        <v>14</v>
      </c>
      <c r="R20" s="48">
        <f>IF(S20 &gt; 0, MAX(S$12:S$24) / S20, 0)</f>
        <v>3.5</v>
      </c>
      <c r="S20" s="48">
        <v>2</v>
      </c>
      <c r="T20" s="48">
        <f>Q20*R20</f>
        <v>49</v>
      </c>
      <c r="U20" s="39">
        <v>7</v>
      </c>
      <c r="V20" s="39">
        <v>1</v>
      </c>
      <c r="W20" s="48">
        <f>IF(V20 &gt; 0,U20/V20,0)</f>
        <v>7</v>
      </c>
      <c r="X20" s="39">
        <f>MIN($I20:P20)</f>
        <v>7</v>
      </c>
      <c r="Y20" s="39"/>
      <c r="Z20" s="39">
        <v>1</v>
      </c>
      <c r="AA20" s="1">
        <v>9</v>
      </c>
    </row>
    <row r="21" spans="1:27">
      <c r="A21" s="36">
        <v>10</v>
      </c>
      <c r="B21" s="37" t="s">
        <v>67</v>
      </c>
      <c r="C21" s="38" t="s">
        <v>42</v>
      </c>
      <c r="D21" s="38">
        <v>497192411</v>
      </c>
      <c r="E21" s="39">
        <v>707</v>
      </c>
      <c r="F21" s="38" t="s">
        <v>54</v>
      </c>
      <c r="G21" s="38" t="s">
        <v>78</v>
      </c>
      <c r="H21" s="39">
        <f>MATCH(D21,Данные!$D:$D,0)</f>
        <v>12</v>
      </c>
      <c r="I21" s="43"/>
      <c r="J21" s="43">
        <v>6</v>
      </c>
      <c r="K21" s="43"/>
      <c r="L21" s="43"/>
      <c r="M21" s="43"/>
      <c r="N21" s="43"/>
      <c r="O21" s="43">
        <v>9</v>
      </c>
      <c r="P21" s="43"/>
      <c r="Q21" s="48">
        <v>12</v>
      </c>
      <c r="R21" s="48">
        <f>IF(S21 &gt; 0, MAX(S$12:S$24) / S21, 0)</f>
        <v>3.5</v>
      </c>
      <c r="S21" s="48">
        <v>2</v>
      </c>
      <c r="T21" s="48">
        <f>Q21*R21</f>
        <v>42</v>
      </c>
      <c r="U21" s="39">
        <v>15</v>
      </c>
      <c r="V21" s="39">
        <v>2</v>
      </c>
      <c r="W21" s="48">
        <f>IF(V21 &gt; 0,U21/V21,0)</f>
        <v>7.5</v>
      </c>
      <c r="X21" s="39">
        <f>MIN($I21:P21)</f>
        <v>6</v>
      </c>
      <c r="Y21" s="39"/>
      <c r="Z21" s="39">
        <v>2</v>
      </c>
      <c r="AA21" s="1">
        <v>10</v>
      </c>
    </row>
    <row r="22" spans="1:27">
      <c r="A22" s="40" t="s">
        <v>83</v>
      </c>
      <c r="B22" s="37" t="s">
        <v>64</v>
      </c>
      <c r="C22" s="38" t="s">
        <v>45</v>
      </c>
      <c r="D22" s="38">
        <v>497192444</v>
      </c>
      <c r="E22" s="39">
        <v>707</v>
      </c>
      <c r="F22" s="38" t="s">
        <v>54</v>
      </c>
      <c r="G22" s="38" t="s">
        <v>78</v>
      </c>
      <c r="H22" s="39">
        <f>MATCH(D22,Данные!$D:$D,0)</f>
        <v>9</v>
      </c>
      <c r="I22" s="43"/>
      <c r="J22" s="43">
        <v>5</v>
      </c>
      <c r="K22" s="43"/>
      <c r="L22" s="43"/>
      <c r="M22" s="43"/>
      <c r="N22" s="43"/>
      <c r="O22" s="43"/>
      <c r="P22" s="43"/>
      <c r="Q22" s="48">
        <v>10</v>
      </c>
      <c r="R22" s="48">
        <f>IF(S22 &gt; 0, MAX(S$12:S$24) / S22, 0)</f>
        <v>3.5</v>
      </c>
      <c r="S22" s="48">
        <v>2</v>
      </c>
      <c r="T22" s="48">
        <f>Q22*R22</f>
        <v>35</v>
      </c>
      <c r="U22" s="39">
        <v>5</v>
      </c>
      <c r="V22" s="39">
        <v>1</v>
      </c>
      <c r="W22" s="48">
        <f>IF(V22 &gt; 0,U22/V22,0)</f>
        <v>5</v>
      </c>
      <c r="X22" s="39">
        <f>MIN($I22:P22)</f>
        <v>5</v>
      </c>
      <c r="Y22" s="39"/>
      <c r="Z22" s="39">
        <v>1</v>
      </c>
      <c r="AA22" s="1">
        <v>11</v>
      </c>
    </row>
    <row r="23" spans="1:27">
      <c r="A23" s="41"/>
      <c r="B23" s="37" t="s">
        <v>66</v>
      </c>
      <c r="C23" s="38" t="s">
        <v>46</v>
      </c>
      <c r="D23" s="38">
        <v>548124231</v>
      </c>
      <c r="E23" s="39">
        <v>707</v>
      </c>
      <c r="F23" s="38" t="s">
        <v>54</v>
      </c>
      <c r="G23" s="38" t="s">
        <v>78</v>
      </c>
      <c r="H23" s="39">
        <f>MATCH(D23,Данные!$D:$D,0)</f>
        <v>11</v>
      </c>
      <c r="I23" s="43"/>
      <c r="J23" s="43">
        <v>5</v>
      </c>
      <c r="K23" s="43"/>
      <c r="L23" s="43"/>
      <c r="M23" s="43"/>
      <c r="N23" s="43"/>
      <c r="O23" s="43"/>
      <c r="P23" s="43"/>
      <c r="Q23" s="48">
        <v>10</v>
      </c>
      <c r="R23" s="48">
        <f>IF(S23 &gt; 0, MAX(S$12:S$24) / S23, 0)</f>
        <v>3.5</v>
      </c>
      <c r="S23" s="48">
        <v>2</v>
      </c>
      <c r="T23" s="48">
        <f>Q23*R23</f>
        <v>35</v>
      </c>
      <c r="U23" s="39">
        <v>5</v>
      </c>
      <c r="V23" s="39">
        <v>1</v>
      </c>
      <c r="W23" s="48">
        <f>IF(V23 &gt; 0,U23/V23,0)</f>
        <v>5</v>
      </c>
      <c r="X23" s="39">
        <f>MIN($I23:P23)</f>
        <v>5</v>
      </c>
      <c r="Y23" s="39"/>
      <c r="Z23" s="39">
        <v>1</v>
      </c>
      <c r="AA23" s="1">
        <v>12</v>
      </c>
    </row>
    <row r="24" spans="1:27">
      <c r="A24" s="36">
        <v>13</v>
      </c>
      <c r="B24" s="37" t="s">
        <v>55</v>
      </c>
      <c r="C24" s="42" t="s">
        <v>37</v>
      </c>
      <c r="D24" s="38">
        <v>1206375156</v>
      </c>
      <c r="E24" s="39">
        <v>707</v>
      </c>
      <c r="F24" s="38" t="s">
        <v>54</v>
      </c>
      <c r="G24" s="38" t="s">
        <v>78</v>
      </c>
      <c r="H24" s="39">
        <f>MATCH(D24,Данные!$D:$D,0)</f>
        <v>4</v>
      </c>
      <c r="I24" s="43"/>
      <c r="J24" s="44" t="s">
        <v>79</v>
      </c>
      <c r="K24" s="43"/>
      <c r="L24" s="43"/>
      <c r="M24" s="43"/>
      <c r="N24" s="43"/>
      <c r="O24" s="43"/>
      <c r="P24" s="43"/>
      <c r="Q24" s="48">
        <v>0</v>
      </c>
      <c r="R24" s="48">
        <f>IF(S24 &gt; 0, MAX(S$12:S$24) / S24, 0)</f>
        <v>3.5</v>
      </c>
      <c r="S24" s="48">
        <v>2</v>
      </c>
      <c r="T24" s="48">
        <f>Q24*R24</f>
        <v>0</v>
      </c>
      <c r="U24" s="39"/>
      <c r="V24" s="39"/>
      <c r="W24" s="48">
        <f>IF(V24 &gt; 0,U24/V24,0)</f>
        <v>0</v>
      </c>
      <c r="X24" s="39">
        <f>MIN($I24:P24)</f>
        <v>0</v>
      </c>
      <c r="Y24" s="39" t="s">
        <v>80</v>
      </c>
      <c r="Z24" s="39"/>
      <c r="AA24" s="1">
        <v>13</v>
      </c>
    </row>
  </sheetData>
  <sheetCalcPr fullCalcOnLoad="1"/>
  <sortState ref="B12:AA24">
    <sortCondition descending="1" ref="T6"/>
    <sortCondition descending="1" ref="W6"/>
  </sortState>
  <mergeCells count="21">
    <mergeCell ref="A13:A14"/>
    <mergeCell ref="A16:A20"/>
    <mergeCell ref="A22:A23"/>
    <mergeCell ref="Z8:Z11"/>
    <mergeCell ref="V8:V11"/>
    <mergeCell ref="R8:R11"/>
    <mergeCell ref="A11:G11"/>
    <mergeCell ref="Q8:Q11"/>
    <mergeCell ref="T8:T11"/>
    <mergeCell ref="U8:U11"/>
    <mergeCell ref="Y8:Y11"/>
    <mergeCell ref="A8:A10"/>
    <mergeCell ref="S8:S11"/>
    <mergeCell ref="D8:D10"/>
    <mergeCell ref="C8:C10"/>
    <mergeCell ref="B8:B10"/>
    <mergeCell ref="X8:X11"/>
    <mergeCell ref="G8:G10"/>
    <mergeCell ref="E8:E10"/>
    <mergeCell ref="W8:W11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28"/>
  <sheetViews>
    <sheetView workbookViewId="0">
      <selection activeCell="E1" sqref="E1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>
      <c r="A3" s="18">
        <v>1258682986</v>
      </c>
      <c r="B3" s="18">
        <v>9</v>
      </c>
      <c r="C3" s="26" t="s">
        <v>48</v>
      </c>
      <c r="D3" s="18">
        <v>497192422</v>
      </c>
      <c r="E3" s="7" t="s">
        <v>43</v>
      </c>
      <c r="F3" s="18" t="s">
        <v>49</v>
      </c>
      <c r="G3" s="7" t="s">
        <v>50</v>
      </c>
      <c r="H3" s="18">
        <v>0</v>
      </c>
      <c r="I3" s="18" t="s">
        <v>51</v>
      </c>
      <c r="J3" s="18" t="s">
        <v>52</v>
      </c>
      <c r="L3" s="18">
        <v>0</v>
      </c>
      <c r="M3" s="18">
        <v>0</v>
      </c>
      <c r="N3" s="18">
        <v>1</v>
      </c>
      <c r="O3" s="18">
        <v>1</v>
      </c>
      <c r="P3" s="18">
        <v>1236130895</v>
      </c>
      <c r="Q3" s="18">
        <v>2098</v>
      </c>
      <c r="S3" t="s">
        <v>53</v>
      </c>
      <c r="T3">
        <v>0</v>
      </c>
      <c r="U3" t="s">
        <v>54</v>
      </c>
      <c r="V3">
        <f>MATCH(D3,Отчет!$D:$D,0)</f>
        <v>13</v>
      </c>
    </row>
    <row r="4" spans="1:22">
      <c r="A4" s="18">
        <v>1206375306</v>
      </c>
      <c r="C4" s="26" t="s">
        <v>48</v>
      </c>
      <c r="D4" s="18">
        <v>1206375156</v>
      </c>
      <c r="E4" s="7" t="s">
        <v>37</v>
      </c>
      <c r="F4" s="18" t="s">
        <v>55</v>
      </c>
      <c r="G4" s="7" t="s">
        <v>56</v>
      </c>
      <c r="H4" s="18">
        <v>2</v>
      </c>
      <c r="I4" s="18" t="s">
        <v>51</v>
      </c>
      <c r="J4" s="18" t="s">
        <v>57</v>
      </c>
      <c r="K4" s="18">
        <v>0</v>
      </c>
      <c r="L4" s="18">
        <v>0</v>
      </c>
      <c r="M4" s="18">
        <v>2</v>
      </c>
      <c r="O4" s="18">
        <v>1</v>
      </c>
      <c r="P4" s="18">
        <v>1110976296</v>
      </c>
      <c r="Q4" s="18">
        <v>2098</v>
      </c>
      <c r="R4" s="18" t="s">
        <v>58</v>
      </c>
      <c r="S4" t="s">
        <v>59</v>
      </c>
      <c r="T4">
        <v>0</v>
      </c>
      <c r="U4" t="s">
        <v>54</v>
      </c>
      <c r="V4">
        <f>MATCH(D4,Отчет!$D:$D,0)</f>
        <v>24</v>
      </c>
    </row>
    <row r="5" spans="1:22">
      <c r="A5" s="18">
        <v>1197359906</v>
      </c>
      <c r="B5" s="18">
        <v>7</v>
      </c>
      <c r="C5" s="26" t="s">
        <v>48</v>
      </c>
      <c r="D5" s="18">
        <v>634241186</v>
      </c>
      <c r="E5" s="7" t="s">
        <v>38</v>
      </c>
      <c r="F5" s="18" t="s">
        <v>60</v>
      </c>
      <c r="G5" s="7" t="s">
        <v>56</v>
      </c>
      <c r="H5" s="18">
        <v>2</v>
      </c>
      <c r="I5" s="18" t="s">
        <v>51</v>
      </c>
      <c r="J5" s="18" t="s">
        <v>57</v>
      </c>
      <c r="L5" s="18">
        <v>14</v>
      </c>
      <c r="M5" s="18">
        <v>2</v>
      </c>
      <c r="N5" s="18">
        <v>1</v>
      </c>
      <c r="O5" s="18">
        <v>1</v>
      </c>
      <c r="P5" s="18">
        <v>1110976296</v>
      </c>
      <c r="Q5" s="18">
        <v>2098</v>
      </c>
      <c r="S5" t="s">
        <v>59</v>
      </c>
      <c r="T5">
        <v>0</v>
      </c>
      <c r="U5" t="s">
        <v>54</v>
      </c>
      <c r="V5">
        <f>MATCH(D5,Отчет!$D:$D,0)</f>
        <v>18</v>
      </c>
    </row>
    <row r="6" spans="1:22">
      <c r="A6" s="18">
        <v>1197359935</v>
      </c>
      <c r="B6" s="18">
        <v>7</v>
      </c>
      <c r="C6" s="26" t="s">
        <v>48</v>
      </c>
      <c r="D6" s="18">
        <v>497192400</v>
      </c>
      <c r="E6" s="7" t="s">
        <v>41</v>
      </c>
      <c r="F6" s="18" t="s">
        <v>61</v>
      </c>
      <c r="G6" s="7" t="s">
        <v>56</v>
      </c>
      <c r="H6" s="18">
        <v>2</v>
      </c>
      <c r="I6" s="18" t="s">
        <v>51</v>
      </c>
      <c r="J6" s="18" t="s">
        <v>57</v>
      </c>
      <c r="L6" s="18">
        <v>14</v>
      </c>
      <c r="M6" s="18">
        <v>2</v>
      </c>
      <c r="N6" s="18">
        <v>1</v>
      </c>
      <c r="O6" s="18">
        <v>1</v>
      </c>
      <c r="P6" s="18">
        <v>1110976296</v>
      </c>
      <c r="Q6" s="18">
        <v>2098</v>
      </c>
      <c r="S6" t="s">
        <v>59</v>
      </c>
      <c r="T6">
        <v>0</v>
      </c>
      <c r="U6" t="s">
        <v>54</v>
      </c>
      <c r="V6">
        <f>MATCH(D6,Отчет!$D:$D,0)</f>
        <v>16</v>
      </c>
    </row>
    <row r="7" spans="1:22">
      <c r="A7" s="18">
        <v>1197359979</v>
      </c>
      <c r="B7" s="18">
        <v>6</v>
      </c>
      <c r="C7" s="26" t="s">
        <v>48</v>
      </c>
      <c r="D7" s="18">
        <v>497192337</v>
      </c>
      <c r="E7" s="7" t="s">
        <v>44</v>
      </c>
      <c r="F7" s="18" t="s">
        <v>62</v>
      </c>
      <c r="G7" s="7" t="s">
        <v>56</v>
      </c>
      <c r="H7" s="18">
        <v>2</v>
      </c>
      <c r="I7" s="18" t="s">
        <v>51</v>
      </c>
      <c r="J7" s="18" t="s">
        <v>57</v>
      </c>
      <c r="L7" s="18">
        <v>12</v>
      </c>
      <c r="M7" s="18">
        <v>2</v>
      </c>
      <c r="N7" s="18">
        <v>1</v>
      </c>
      <c r="O7" s="18">
        <v>1</v>
      </c>
      <c r="P7" s="18">
        <v>1110976296</v>
      </c>
      <c r="Q7" s="18">
        <v>2098</v>
      </c>
      <c r="S7" t="s">
        <v>59</v>
      </c>
      <c r="T7">
        <v>0</v>
      </c>
      <c r="U7" t="s">
        <v>54</v>
      </c>
      <c r="V7">
        <f>MATCH(D7,Отчет!$D:$D,0)</f>
        <v>15</v>
      </c>
    </row>
    <row r="8" spans="1:22">
      <c r="A8" s="18">
        <v>1197359873</v>
      </c>
      <c r="B8" s="18">
        <v>9</v>
      </c>
      <c r="C8" s="26" t="s">
        <v>48</v>
      </c>
      <c r="D8" s="18">
        <v>497192315</v>
      </c>
      <c r="E8" s="7" t="s">
        <v>36</v>
      </c>
      <c r="F8" s="18" t="s">
        <v>63</v>
      </c>
      <c r="G8" s="7" t="s">
        <v>56</v>
      </c>
      <c r="H8" s="18">
        <v>2</v>
      </c>
      <c r="I8" s="18" t="s">
        <v>51</v>
      </c>
      <c r="J8" s="18" t="s">
        <v>57</v>
      </c>
      <c r="L8" s="18">
        <v>18</v>
      </c>
      <c r="M8" s="18">
        <v>2</v>
      </c>
      <c r="N8" s="18">
        <v>1</v>
      </c>
      <c r="O8" s="18">
        <v>1</v>
      </c>
      <c r="P8" s="18">
        <v>1110976296</v>
      </c>
      <c r="Q8" s="18">
        <v>2098</v>
      </c>
      <c r="S8" t="s">
        <v>59</v>
      </c>
      <c r="T8">
        <v>0</v>
      </c>
      <c r="U8" t="s">
        <v>54</v>
      </c>
      <c r="V8">
        <f>MATCH(D8,Отчет!$D:$D,0)</f>
        <v>12</v>
      </c>
    </row>
    <row r="9" spans="1:22">
      <c r="A9" s="18">
        <v>1197359995</v>
      </c>
      <c r="B9" s="18">
        <v>5</v>
      </c>
      <c r="C9" s="26" t="s">
        <v>48</v>
      </c>
      <c r="D9" s="18">
        <v>497192444</v>
      </c>
      <c r="E9" s="7" t="s">
        <v>45</v>
      </c>
      <c r="F9" s="18" t="s">
        <v>64</v>
      </c>
      <c r="G9" s="7" t="s">
        <v>56</v>
      </c>
      <c r="H9" s="18">
        <v>2</v>
      </c>
      <c r="I9" s="18" t="s">
        <v>51</v>
      </c>
      <c r="J9" s="18" t="s">
        <v>57</v>
      </c>
      <c r="L9" s="18">
        <v>10</v>
      </c>
      <c r="M9" s="18">
        <v>2</v>
      </c>
      <c r="N9" s="18">
        <v>1</v>
      </c>
      <c r="O9" s="18">
        <v>1</v>
      </c>
      <c r="P9" s="18">
        <v>1110976296</v>
      </c>
      <c r="Q9" s="18">
        <v>2098</v>
      </c>
      <c r="S9" t="s">
        <v>59</v>
      </c>
      <c r="T9">
        <v>0</v>
      </c>
      <c r="U9" t="s">
        <v>54</v>
      </c>
      <c r="V9">
        <f>MATCH(D9,Отчет!$D:$D,0)</f>
        <v>22</v>
      </c>
    </row>
    <row r="10" spans="1:22">
      <c r="A10" s="18">
        <v>1197360027</v>
      </c>
      <c r="B10" s="18">
        <v>7</v>
      </c>
      <c r="C10" s="26" t="s">
        <v>48</v>
      </c>
      <c r="D10" s="18">
        <v>497192389</v>
      </c>
      <c r="E10" s="7" t="s">
        <v>47</v>
      </c>
      <c r="F10" s="18" t="s">
        <v>65</v>
      </c>
      <c r="G10" s="7" t="s">
        <v>56</v>
      </c>
      <c r="H10" s="18">
        <v>2</v>
      </c>
      <c r="I10" s="18" t="s">
        <v>51</v>
      </c>
      <c r="J10" s="18" t="s">
        <v>57</v>
      </c>
      <c r="L10" s="18">
        <v>14</v>
      </c>
      <c r="M10" s="18">
        <v>2</v>
      </c>
      <c r="N10" s="18">
        <v>1</v>
      </c>
      <c r="O10" s="18">
        <v>1</v>
      </c>
      <c r="P10" s="18">
        <v>1110976296</v>
      </c>
      <c r="Q10" s="18">
        <v>2098</v>
      </c>
      <c r="S10" t="s">
        <v>59</v>
      </c>
      <c r="T10">
        <v>0</v>
      </c>
      <c r="U10" t="s">
        <v>54</v>
      </c>
      <c r="V10">
        <f>MATCH(D10,Отчет!$D:$D,0)</f>
        <v>20</v>
      </c>
    </row>
    <row r="11" spans="1:22">
      <c r="A11" s="18">
        <v>1197360012</v>
      </c>
      <c r="B11" s="18">
        <v>5</v>
      </c>
      <c r="C11" s="26" t="s">
        <v>48</v>
      </c>
      <c r="D11" s="18">
        <v>548124231</v>
      </c>
      <c r="E11" s="7" t="s">
        <v>46</v>
      </c>
      <c r="F11" s="18" t="s">
        <v>66</v>
      </c>
      <c r="G11" s="7" t="s">
        <v>56</v>
      </c>
      <c r="H11" s="18">
        <v>2</v>
      </c>
      <c r="I11" s="18" t="s">
        <v>51</v>
      </c>
      <c r="J11" s="18" t="s">
        <v>57</v>
      </c>
      <c r="L11" s="18">
        <v>0</v>
      </c>
      <c r="M11" s="18">
        <v>2</v>
      </c>
      <c r="N11" s="18">
        <v>1</v>
      </c>
      <c r="O11" s="18">
        <v>1</v>
      </c>
      <c r="P11" s="18">
        <v>1110976296</v>
      </c>
      <c r="Q11" s="18">
        <v>2098</v>
      </c>
      <c r="S11" t="s">
        <v>59</v>
      </c>
      <c r="T11">
        <v>0</v>
      </c>
      <c r="U11" t="s">
        <v>54</v>
      </c>
      <c r="V11">
        <f>MATCH(D11,Отчет!$D:$D,0)</f>
        <v>23</v>
      </c>
    </row>
    <row r="12" spans="1:22">
      <c r="A12" s="18">
        <v>1197359949</v>
      </c>
      <c r="B12" s="18">
        <v>6</v>
      </c>
      <c r="C12" s="26" t="s">
        <v>48</v>
      </c>
      <c r="D12" s="18">
        <v>497192411</v>
      </c>
      <c r="E12" s="7" t="s">
        <v>42</v>
      </c>
      <c r="F12" s="18" t="s">
        <v>67</v>
      </c>
      <c r="G12" s="7" t="s">
        <v>56</v>
      </c>
      <c r="H12" s="18">
        <v>2</v>
      </c>
      <c r="I12" s="18" t="s">
        <v>51</v>
      </c>
      <c r="J12" s="18" t="s">
        <v>57</v>
      </c>
      <c r="L12" s="18">
        <v>12</v>
      </c>
      <c r="M12" s="18">
        <v>2</v>
      </c>
      <c r="N12" s="18">
        <v>1</v>
      </c>
      <c r="O12" s="18">
        <v>1</v>
      </c>
      <c r="P12" s="18">
        <v>1110976296</v>
      </c>
      <c r="Q12" s="18">
        <v>2098</v>
      </c>
      <c r="S12" t="s">
        <v>59</v>
      </c>
      <c r="T12">
        <v>0</v>
      </c>
      <c r="U12" t="s">
        <v>54</v>
      </c>
      <c r="V12">
        <f>MATCH(D12,Отчет!$D:$D,0)</f>
        <v>21</v>
      </c>
    </row>
    <row r="13" spans="1:22">
      <c r="A13" s="18">
        <v>1197359859</v>
      </c>
      <c r="B13" s="18">
        <v>7</v>
      </c>
      <c r="C13" s="26" t="s">
        <v>48</v>
      </c>
      <c r="D13" s="18">
        <v>497192326</v>
      </c>
      <c r="E13" s="7" t="s">
        <v>35</v>
      </c>
      <c r="F13" s="18" t="s">
        <v>68</v>
      </c>
      <c r="G13" s="7" t="s">
        <v>56</v>
      </c>
      <c r="H13" s="18">
        <v>2</v>
      </c>
      <c r="I13" s="18" t="s">
        <v>51</v>
      </c>
      <c r="J13" s="18" t="s">
        <v>57</v>
      </c>
      <c r="L13" s="18">
        <v>14</v>
      </c>
      <c r="M13" s="18">
        <v>2</v>
      </c>
      <c r="N13" s="18">
        <v>1</v>
      </c>
      <c r="O13" s="18">
        <v>1</v>
      </c>
      <c r="P13" s="18">
        <v>1110976296</v>
      </c>
      <c r="Q13" s="18">
        <v>2098</v>
      </c>
      <c r="S13" t="s">
        <v>59</v>
      </c>
      <c r="T13">
        <v>0</v>
      </c>
      <c r="U13" t="s">
        <v>54</v>
      </c>
      <c r="V13">
        <f>MATCH(D13,Отчет!$D:$D,0)</f>
        <v>17</v>
      </c>
    </row>
    <row r="14" spans="1:22">
      <c r="A14" s="18">
        <v>1197359921</v>
      </c>
      <c r="B14" s="18">
        <v>8</v>
      </c>
      <c r="C14" s="26" t="s">
        <v>48</v>
      </c>
      <c r="D14" s="18">
        <v>497192466</v>
      </c>
      <c r="E14" s="7" t="s">
        <v>40</v>
      </c>
      <c r="F14" s="18" t="s">
        <v>69</v>
      </c>
      <c r="G14" s="7" t="s">
        <v>56</v>
      </c>
      <c r="H14" s="18">
        <v>2</v>
      </c>
      <c r="I14" s="18" t="s">
        <v>51</v>
      </c>
      <c r="J14" s="18" t="s">
        <v>57</v>
      </c>
      <c r="L14" s="18">
        <v>0</v>
      </c>
      <c r="M14" s="18">
        <v>2</v>
      </c>
      <c r="N14" s="18">
        <v>1</v>
      </c>
      <c r="O14" s="18">
        <v>1</v>
      </c>
      <c r="P14" s="18">
        <v>1110976296</v>
      </c>
      <c r="Q14" s="18">
        <v>2098</v>
      </c>
      <c r="S14" t="s">
        <v>59</v>
      </c>
      <c r="T14">
        <v>0</v>
      </c>
      <c r="U14" t="s">
        <v>54</v>
      </c>
      <c r="V14">
        <f>MATCH(D14,Отчет!$D:$D,0)</f>
        <v>14</v>
      </c>
    </row>
    <row r="15" spans="1:22">
      <c r="A15" s="18">
        <v>1197359964</v>
      </c>
      <c r="B15" s="18">
        <v>8</v>
      </c>
      <c r="C15" s="26" t="s">
        <v>48</v>
      </c>
      <c r="D15" s="18">
        <v>497192422</v>
      </c>
      <c r="E15" s="7" t="s">
        <v>43</v>
      </c>
      <c r="F15" s="18" t="s">
        <v>49</v>
      </c>
      <c r="G15" s="7" t="s">
        <v>56</v>
      </c>
      <c r="H15" s="18">
        <v>2</v>
      </c>
      <c r="I15" s="18" t="s">
        <v>51</v>
      </c>
      <c r="J15" s="18" t="s">
        <v>57</v>
      </c>
      <c r="L15" s="18">
        <v>16</v>
      </c>
      <c r="M15" s="18">
        <v>2</v>
      </c>
      <c r="N15" s="18">
        <v>1</v>
      </c>
      <c r="O15" s="18">
        <v>1</v>
      </c>
      <c r="P15" s="18">
        <v>1110976296</v>
      </c>
      <c r="Q15" s="18">
        <v>2098</v>
      </c>
      <c r="S15" t="s">
        <v>59</v>
      </c>
      <c r="T15">
        <v>0</v>
      </c>
      <c r="U15" t="s">
        <v>54</v>
      </c>
      <c r="V15">
        <f>MATCH(D15,Отчет!$D:$D,0)</f>
        <v>13</v>
      </c>
    </row>
    <row r="16" spans="1:22">
      <c r="A16" s="18">
        <v>1197359889</v>
      </c>
      <c r="B16" s="18">
        <v>7</v>
      </c>
      <c r="C16" s="26" t="s">
        <v>48</v>
      </c>
      <c r="D16" s="18">
        <v>497192348</v>
      </c>
      <c r="E16" s="7" t="s">
        <v>39</v>
      </c>
      <c r="F16" s="18" t="s">
        <v>70</v>
      </c>
      <c r="G16" s="7" t="s">
        <v>56</v>
      </c>
      <c r="H16" s="18">
        <v>2</v>
      </c>
      <c r="I16" s="18" t="s">
        <v>51</v>
      </c>
      <c r="J16" s="18" t="s">
        <v>57</v>
      </c>
      <c r="L16" s="18">
        <v>0</v>
      </c>
      <c r="M16" s="18">
        <v>2</v>
      </c>
      <c r="N16" s="18">
        <v>1</v>
      </c>
      <c r="O16" s="18">
        <v>1</v>
      </c>
      <c r="P16" s="18">
        <v>1110976296</v>
      </c>
      <c r="Q16" s="18">
        <v>2098</v>
      </c>
      <c r="S16" t="s">
        <v>59</v>
      </c>
      <c r="T16">
        <v>0</v>
      </c>
      <c r="U16" t="s">
        <v>54</v>
      </c>
      <c r="V16">
        <f>MATCH(D16,Отчет!$D:$D,0)</f>
        <v>19</v>
      </c>
    </row>
    <row r="17" spans="1:22">
      <c r="A17" s="18">
        <v>1258682982</v>
      </c>
      <c r="B17" s="18">
        <v>10</v>
      </c>
      <c r="C17" s="26" t="s">
        <v>48</v>
      </c>
      <c r="D17" s="18">
        <v>497192422</v>
      </c>
      <c r="E17" s="7" t="s">
        <v>43</v>
      </c>
      <c r="F17" s="18" t="s">
        <v>49</v>
      </c>
      <c r="G17" s="7" t="s">
        <v>71</v>
      </c>
      <c r="H17" s="18">
        <v>0</v>
      </c>
      <c r="I17" s="18" t="s">
        <v>51</v>
      </c>
      <c r="J17" s="18" t="s">
        <v>57</v>
      </c>
      <c r="L17" s="18">
        <v>0</v>
      </c>
      <c r="M17" s="18">
        <v>0</v>
      </c>
      <c r="N17" s="18">
        <v>1</v>
      </c>
      <c r="O17" s="18">
        <v>1</v>
      </c>
      <c r="P17" s="18">
        <v>1236130895</v>
      </c>
      <c r="Q17" s="18">
        <v>2098</v>
      </c>
      <c r="S17" t="s">
        <v>53</v>
      </c>
      <c r="T17">
        <v>0</v>
      </c>
      <c r="U17" t="s">
        <v>54</v>
      </c>
      <c r="V17">
        <f>MATCH(D17,Отчет!$D:$D,0)</f>
        <v>13</v>
      </c>
    </row>
    <row r="18" spans="1:22">
      <c r="A18" s="18">
        <v>1258683110</v>
      </c>
      <c r="B18" s="18">
        <v>10</v>
      </c>
      <c r="C18" s="26" t="s">
        <v>48</v>
      </c>
      <c r="D18" s="18">
        <v>497192337</v>
      </c>
      <c r="E18" s="7" t="s">
        <v>44</v>
      </c>
      <c r="F18" s="18" t="s">
        <v>62</v>
      </c>
      <c r="G18" s="7" t="s">
        <v>71</v>
      </c>
      <c r="H18" s="18">
        <v>0</v>
      </c>
      <c r="I18" s="18" t="s">
        <v>51</v>
      </c>
      <c r="J18" s="18" t="s">
        <v>57</v>
      </c>
      <c r="L18" s="18">
        <v>0</v>
      </c>
      <c r="M18" s="18">
        <v>0</v>
      </c>
      <c r="N18" s="18">
        <v>1</v>
      </c>
      <c r="O18" s="18">
        <v>1</v>
      </c>
      <c r="P18" s="18">
        <v>1236130895</v>
      </c>
      <c r="Q18" s="18">
        <v>2098</v>
      </c>
      <c r="S18" t="s">
        <v>53</v>
      </c>
      <c r="T18">
        <v>0</v>
      </c>
      <c r="U18" t="s">
        <v>54</v>
      </c>
      <c r="V18">
        <f>MATCH(D18,Отчет!$D:$D,0)</f>
        <v>15</v>
      </c>
    </row>
    <row r="19" spans="1:22">
      <c r="A19" s="18">
        <v>1258683082</v>
      </c>
      <c r="B19" s="18">
        <v>10</v>
      </c>
      <c r="C19" s="26" t="s">
        <v>48</v>
      </c>
      <c r="D19" s="18">
        <v>497192400</v>
      </c>
      <c r="E19" s="7" t="s">
        <v>41</v>
      </c>
      <c r="F19" s="18" t="s">
        <v>61</v>
      </c>
      <c r="G19" s="7" t="s">
        <v>71</v>
      </c>
      <c r="H19" s="18">
        <v>0</v>
      </c>
      <c r="I19" s="18" t="s">
        <v>51</v>
      </c>
      <c r="J19" s="18" t="s">
        <v>57</v>
      </c>
      <c r="L19" s="18">
        <v>0</v>
      </c>
      <c r="M19" s="18">
        <v>0</v>
      </c>
      <c r="N19" s="18">
        <v>1</v>
      </c>
      <c r="O19" s="18">
        <v>1</v>
      </c>
      <c r="P19" s="18">
        <v>1236130895</v>
      </c>
      <c r="Q19" s="18">
        <v>2098</v>
      </c>
      <c r="S19" t="s">
        <v>53</v>
      </c>
      <c r="T19">
        <v>0</v>
      </c>
      <c r="U19" t="s">
        <v>54</v>
      </c>
      <c r="V19">
        <f>MATCH(D19,Отчет!$D:$D,0)</f>
        <v>16</v>
      </c>
    </row>
    <row r="20" spans="1:22">
      <c r="A20" s="18">
        <v>1258683086</v>
      </c>
      <c r="B20" s="18">
        <v>9</v>
      </c>
      <c r="C20" s="26" t="s">
        <v>48</v>
      </c>
      <c r="D20" s="18">
        <v>497192400</v>
      </c>
      <c r="E20" s="7" t="s">
        <v>41</v>
      </c>
      <c r="F20" s="18" t="s">
        <v>61</v>
      </c>
      <c r="G20" s="7" t="s">
        <v>72</v>
      </c>
      <c r="H20" s="18">
        <v>0</v>
      </c>
      <c r="I20" s="18" t="s">
        <v>51</v>
      </c>
      <c r="J20" s="18" t="s">
        <v>57</v>
      </c>
      <c r="L20" s="18">
        <v>0</v>
      </c>
      <c r="M20" s="18">
        <v>0</v>
      </c>
      <c r="N20" s="18">
        <v>1</v>
      </c>
      <c r="O20" s="18">
        <v>1</v>
      </c>
      <c r="P20" s="18">
        <v>1236130895</v>
      </c>
      <c r="Q20" s="18">
        <v>2098</v>
      </c>
      <c r="S20" t="s">
        <v>53</v>
      </c>
      <c r="T20">
        <v>0</v>
      </c>
      <c r="U20" t="s">
        <v>54</v>
      </c>
      <c r="V20">
        <f>MATCH(D20,Отчет!$D:$D,0)</f>
        <v>16</v>
      </c>
    </row>
    <row r="21" spans="1:22">
      <c r="A21" s="18">
        <v>1258682990</v>
      </c>
      <c r="B21" s="18">
        <v>8</v>
      </c>
      <c r="C21" s="26" t="s">
        <v>48</v>
      </c>
      <c r="D21" s="18">
        <v>497192422</v>
      </c>
      <c r="E21" s="7" t="s">
        <v>43</v>
      </c>
      <c r="F21" s="18" t="s">
        <v>49</v>
      </c>
      <c r="G21" s="7" t="s">
        <v>72</v>
      </c>
      <c r="H21" s="18">
        <v>0</v>
      </c>
      <c r="I21" s="18" t="s">
        <v>51</v>
      </c>
      <c r="J21" s="18" t="s">
        <v>57</v>
      </c>
      <c r="L21" s="18">
        <v>0</v>
      </c>
      <c r="M21" s="18">
        <v>0</v>
      </c>
      <c r="N21" s="18">
        <v>1</v>
      </c>
      <c r="O21" s="18">
        <v>1</v>
      </c>
      <c r="P21" s="18">
        <v>1236130895</v>
      </c>
      <c r="Q21" s="18">
        <v>2098</v>
      </c>
      <c r="S21" t="s">
        <v>53</v>
      </c>
      <c r="T21">
        <v>0</v>
      </c>
      <c r="U21" t="s">
        <v>54</v>
      </c>
      <c r="V21">
        <f>MATCH(D21,Отчет!$D:$D,0)</f>
        <v>13</v>
      </c>
    </row>
    <row r="22" spans="1:22">
      <c r="A22" s="18">
        <v>1461520689</v>
      </c>
      <c r="B22" s="18">
        <v>8</v>
      </c>
      <c r="C22" s="26" t="s">
        <v>48</v>
      </c>
      <c r="D22" s="18">
        <v>497192337</v>
      </c>
      <c r="E22" s="7" t="s">
        <v>44</v>
      </c>
      <c r="F22" s="18" t="s">
        <v>62</v>
      </c>
      <c r="G22" s="7" t="s">
        <v>73</v>
      </c>
      <c r="H22" s="18">
        <v>5</v>
      </c>
      <c r="I22" s="18" t="s">
        <v>51</v>
      </c>
      <c r="J22" s="18" t="s">
        <v>57</v>
      </c>
      <c r="L22" s="18">
        <v>40</v>
      </c>
      <c r="M22" s="18">
        <v>5</v>
      </c>
      <c r="N22" s="18">
        <v>1</v>
      </c>
      <c r="O22" s="18">
        <v>1</v>
      </c>
      <c r="P22" s="18">
        <v>1007202193</v>
      </c>
      <c r="Q22" s="18">
        <v>2098</v>
      </c>
      <c r="S22" t="s">
        <v>74</v>
      </c>
      <c r="T22">
        <v>0</v>
      </c>
      <c r="U22" t="s">
        <v>54</v>
      </c>
      <c r="V22">
        <f>MATCH(D22,Отчет!$D:$D,0)</f>
        <v>15</v>
      </c>
    </row>
    <row r="23" spans="1:22">
      <c r="A23" s="18">
        <v>1258683118</v>
      </c>
      <c r="B23" s="18">
        <v>9</v>
      </c>
      <c r="C23" s="26" t="s">
        <v>48</v>
      </c>
      <c r="D23" s="18">
        <v>497192337</v>
      </c>
      <c r="E23" s="7" t="s">
        <v>44</v>
      </c>
      <c r="F23" s="18" t="s">
        <v>62</v>
      </c>
      <c r="G23" s="7" t="s">
        <v>75</v>
      </c>
      <c r="H23" s="18">
        <v>0</v>
      </c>
      <c r="I23" s="18" t="s">
        <v>51</v>
      </c>
      <c r="J23" s="18" t="s">
        <v>57</v>
      </c>
      <c r="L23" s="18">
        <v>0</v>
      </c>
      <c r="M23" s="18">
        <v>0</v>
      </c>
      <c r="N23" s="18">
        <v>1</v>
      </c>
      <c r="O23" s="18">
        <v>1</v>
      </c>
      <c r="P23" s="18">
        <v>1236130895</v>
      </c>
      <c r="Q23" s="18">
        <v>2098</v>
      </c>
      <c r="S23" t="s">
        <v>53</v>
      </c>
      <c r="T23">
        <v>0</v>
      </c>
      <c r="U23" t="s">
        <v>54</v>
      </c>
      <c r="V23">
        <f>MATCH(D23,Отчет!$D:$D,0)</f>
        <v>15</v>
      </c>
    </row>
    <row r="24" spans="1:22">
      <c r="A24" s="18">
        <v>1258683090</v>
      </c>
      <c r="B24" s="18">
        <v>8</v>
      </c>
      <c r="C24" s="26" t="s">
        <v>48</v>
      </c>
      <c r="D24" s="18">
        <v>497192400</v>
      </c>
      <c r="E24" s="7" t="s">
        <v>41</v>
      </c>
      <c r="F24" s="18" t="s">
        <v>61</v>
      </c>
      <c r="G24" s="7" t="s">
        <v>75</v>
      </c>
      <c r="H24" s="18">
        <v>0</v>
      </c>
      <c r="I24" s="18" t="s">
        <v>51</v>
      </c>
      <c r="J24" s="18" t="s">
        <v>57</v>
      </c>
      <c r="L24" s="18">
        <v>0</v>
      </c>
      <c r="M24" s="18">
        <v>0</v>
      </c>
      <c r="N24" s="18">
        <v>1</v>
      </c>
      <c r="O24" s="18">
        <v>1</v>
      </c>
      <c r="P24" s="18">
        <v>1236130895</v>
      </c>
      <c r="Q24" s="18">
        <v>2098</v>
      </c>
      <c r="S24" t="s">
        <v>53</v>
      </c>
      <c r="T24">
        <v>0</v>
      </c>
      <c r="U24" t="s">
        <v>54</v>
      </c>
      <c r="V24">
        <f>MATCH(D24,Отчет!$D:$D,0)</f>
        <v>16</v>
      </c>
    </row>
    <row r="25" spans="1:22">
      <c r="A25" s="18">
        <v>1258683094</v>
      </c>
      <c r="B25" s="18">
        <v>9</v>
      </c>
      <c r="C25" s="26" t="s">
        <v>48</v>
      </c>
      <c r="D25" s="18">
        <v>497192400</v>
      </c>
      <c r="E25" s="7" t="s">
        <v>41</v>
      </c>
      <c r="F25" s="18" t="s">
        <v>61</v>
      </c>
      <c r="G25" s="7" t="s">
        <v>76</v>
      </c>
      <c r="H25" s="18">
        <v>0</v>
      </c>
      <c r="I25" s="18" t="s">
        <v>51</v>
      </c>
      <c r="J25" s="18" t="s">
        <v>57</v>
      </c>
      <c r="L25" s="18">
        <v>0</v>
      </c>
      <c r="M25" s="18">
        <v>0</v>
      </c>
      <c r="N25" s="18">
        <v>1</v>
      </c>
      <c r="O25" s="18">
        <v>1</v>
      </c>
      <c r="P25" s="18">
        <v>1236130895</v>
      </c>
      <c r="Q25" s="18">
        <v>2098</v>
      </c>
      <c r="S25" t="s">
        <v>53</v>
      </c>
      <c r="T25">
        <v>0</v>
      </c>
      <c r="U25" t="s">
        <v>54</v>
      </c>
      <c r="V25">
        <f>MATCH(D25,Отчет!$D:$D,0)</f>
        <v>16</v>
      </c>
    </row>
    <row r="26" spans="1:22">
      <c r="A26" s="18">
        <v>1258683122</v>
      </c>
      <c r="B26" s="18">
        <v>10</v>
      </c>
      <c r="C26" s="26" t="s">
        <v>48</v>
      </c>
      <c r="D26" s="18">
        <v>497192337</v>
      </c>
      <c r="E26" s="7" t="s">
        <v>44</v>
      </c>
      <c r="F26" s="18" t="s">
        <v>62</v>
      </c>
      <c r="G26" s="7" t="s">
        <v>76</v>
      </c>
      <c r="H26" s="18">
        <v>0</v>
      </c>
      <c r="I26" s="18" t="s">
        <v>51</v>
      </c>
      <c r="J26" s="18" t="s">
        <v>57</v>
      </c>
      <c r="L26" s="18">
        <v>0</v>
      </c>
      <c r="M26" s="18">
        <v>0</v>
      </c>
      <c r="N26" s="18">
        <v>1</v>
      </c>
      <c r="O26" s="18">
        <v>1</v>
      </c>
      <c r="P26" s="18">
        <v>1236130895</v>
      </c>
      <c r="Q26" s="18">
        <v>2098</v>
      </c>
      <c r="S26" t="s">
        <v>53</v>
      </c>
      <c r="T26">
        <v>0</v>
      </c>
      <c r="U26" t="s">
        <v>54</v>
      </c>
      <c r="V26">
        <f>MATCH(D26,Отчет!$D:$D,0)</f>
        <v>15</v>
      </c>
    </row>
    <row r="27" spans="1:22">
      <c r="A27" s="18">
        <v>1258683078</v>
      </c>
      <c r="B27" s="18">
        <v>9</v>
      </c>
      <c r="C27" s="26" t="s">
        <v>48</v>
      </c>
      <c r="D27" s="18">
        <v>497192411</v>
      </c>
      <c r="E27" s="7" t="s">
        <v>42</v>
      </c>
      <c r="F27" s="18" t="s">
        <v>67</v>
      </c>
      <c r="G27" s="7" t="s">
        <v>76</v>
      </c>
      <c r="H27" s="18">
        <v>0</v>
      </c>
      <c r="I27" s="18" t="s">
        <v>51</v>
      </c>
      <c r="J27" s="18" t="s">
        <v>57</v>
      </c>
      <c r="L27" s="18">
        <v>0</v>
      </c>
      <c r="M27" s="18">
        <v>0</v>
      </c>
      <c r="N27" s="18">
        <v>1</v>
      </c>
      <c r="O27" s="18">
        <v>1</v>
      </c>
      <c r="P27" s="18">
        <v>1236130895</v>
      </c>
      <c r="Q27" s="18">
        <v>2098</v>
      </c>
      <c r="S27" t="s">
        <v>53</v>
      </c>
      <c r="T27">
        <v>0</v>
      </c>
      <c r="U27" t="s">
        <v>54</v>
      </c>
      <c r="V27">
        <f>MATCH(D27,Отчет!$D:$D,0)</f>
        <v>21</v>
      </c>
    </row>
    <row r="28" spans="1:22">
      <c r="A28" s="18">
        <v>1258682994</v>
      </c>
      <c r="B28" s="18">
        <v>8</v>
      </c>
      <c r="C28" s="26" t="s">
        <v>48</v>
      </c>
      <c r="D28" s="18">
        <v>497192422</v>
      </c>
      <c r="E28" s="7" t="s">
        <v>43</v>
      </c>
      <c r="F28" s="18" t="s">
        <v>49</v>
      </c>
      <c r="G28" s="7" t="s">
        <v>77</v>
      </c>
      <c r="H28" s="18">
        <v>0</v>
      </c>
      <c r="I28" s="18" t="s">
        <v>51</v>
      </c>
      <c r="J28" s="18" t="s">
        <v>57</v>
      </c>
      <c r="L28" s="18">
        <v>0</v>
      </c>
      <c r="M28" s="18">
        <v>0</v>
      </c>
      <c r="N28" s="18">
        <v>1</v>
      </c>
      <c r="O28" s="18">
        <v>1</v>
      </c>
      <c r="P28" s="18">
        <v>1236130895</v>
      </c>
      <c r="Q28" s="18">
        <v>2098</v>
      </c>
      <c r="S28" t="s">
        <v>53</v>
      </c>
      <c r="T28">
        <v>0</v>
      </c>
      <c r="U28" t="s">
        <v>54</v>
      </c>
      <c r="V28">
        <f>MATCH(D28,Отчет!$D:$D,0)</f>
        <v>13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esnikitina</dc:creator>
  <cp:lastModifiedBy>esnikitina</cp:lastModifiedBy>
  <dcterms:created xsi:type="dcterms:W3CDTF">2006-05-18T19:55:00Z</dcterms:created>
  <dcterms:modified xsi:type="dcterms:W3CDTF">2016-03-11T09:56:50Z</dcterms:modified>
</cp:coreProperties>
</file>