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2" i="1"/>
  <c r="AC12" i="1"/>
  <c r="AC16" i="1"/>
  <c r="AC15" i="1"/>
  <c r="AC14" i="1"/>
  <c r="AC13" i="1"/>
  <c r="AB12" i="1"/>
  <c r="AB16" i="1"/>
  <c r="AB15" i="1"/>
  <c r="AB14" i="1"/>
  <c r="AB13" i="1"/>
  <c r="AC17" i="1"/>
  <c r="AB17" i="1"/>
  <c r="W12" i="1"/>
  <c r="Y12" i="1" s="1"/>
  <c r="W16" i="1"/>
  <c r="Y16" i="1" s="1"/>
  <c r="W15" i="1"/>
  <c r="Y15" i="1" s="1"/>
  <c r="W14" i="1"/>
  <c r="Y14" i="1" s="1"/>
  <c r="W13" i="1"/>
  <c r="Y13" i="1" s="1"/>
  <c r="W17" i="1"/>
  <c r="Y1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3" i="2"/>
</calcChain>
</file>

<file path=xl/sharedStrings.xml><?xml version="1.0" encoding="utf-8"?>
<sst xmlns="http://schemas.openxmlformats.org/spreadsheetml/2006/main" count="674" uniqueCount="76">
  <si>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</si>
  <si>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</si>
  <si>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</si>
  <si>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</si>
  <si>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</si>
  <si>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</si>
  <si>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</si>
  <si>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</si>
  <si>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</si>
  <si>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</si>
  <si>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</si>
  <si>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</si>
  <si>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</si>
  <si>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</si>
  <si>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</si>
  <si>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</si>
  <si>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</si>
  <si>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</si>
  <si>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</si>
  <si>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</si>
  <si>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</si>
  <si>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</si>
  <si>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</si>
  <si>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</si>
  <si>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</si>
  <si>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</si>
  <si>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</si>
  <si>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</si>
  <si>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</si>
  <si>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</si>
  <si>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</si>
  <si>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</si>
  <si>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</si>
  <si>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</si>
  <si>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</si>
  <si>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Катаранов Валерий Львович</t>
  </si>
  <si>
    <t>Коновалюк Ратибор Сергеевич</t>
  </si>
  <si>
    <t>Никитина Мария Евгеньевна</t>
  </si>
  <si>
    <t>Потемкин Игорь Олегович</t>
  </si>
  <si>
    <t>Яковлева Александра Викторовна</t>
  </si>
  <si>
    <t>Ярцев Сергей Евгеньевич</t>
  </si>
  <si>
    <t>МУИ141-2014</t>
  </si>
  <si>
    <t>М141МУИРИ007</t>
  </si>
  <si>
    <t>Научно-исследовательский семинар "Современные проблемы инноватики"</t>
  </si>
  <si>
    <t>Экзамен</t>
  </si>
  <si>
    <t>2014/2015 учебный год 1 модуль</t>
  </si>
  <si>
    <t>stCommon</t>
  </si>
  <si>
    <t>Управление исследованиями, разработками и инновациями в компании</t>
  </si>
  <si>
    <t>М141МУИРИ008</t>
  </si>
  <si>
    <t>М141МУИРИ005</t>
  </si>
  <si>
    <t>М141МУИРИ003</t>
  </si>
  <si>
    <t>М141МУИРИ002</t>
  </si>
  <si>
    <t>М141МУИРИ001</t>
  </si>
  <si>
    <t>Проектирование бизнеса</t>
  </si>
  <si>
    <t>stAdaptation</t>
  </si>
  <si>
    <t>Теоретическая инноватика</t>
  </si>
  <si>
    <t>Экономика для предпринимателей и менеджеров</t>
  </si>
  <si>
    <t xml:space="preserve">Национальная инновационная система </t>
  </si>
  <si>
    <t>2014/2015 учебный год 2 модуль</t>
  </si>
  <si>
    <t>stChoosen</t>
  </si>
  <si>
    <t>Стратегическое управление в инновационно активной организации</t>
  </si>
  <si>
    <t>ТРИЗ (Теория решения изобретательских задач)</t>
  </si>
  <si>
    <t>Управление качеством</t>
  </si>
  <si>
    <t>История и философия науки и техники</t>
  </si>
  <si>
    <t>2014/2015 учебный год 3 модуль</t>
  </si>
  <si>
    <t>Управление инновационными проектами и программами</t>
  </si>
  <si>
    <t>Управление инновационными процессами</t>
  </si>
  <si>
    <t>Финансовый менеджмент</t>
  </si>
  <si>
    <t>Курсовая работа</t>
  </si>
  <si>
    <t>2014/2015 учебный год 4 модуль</t>
  </si>
  <si>
    <t>Комм</t>
  </si>
  <si>
    <t>Дата выгрузки: 11.04.2016</t>
  </si>
  <si>
    <t>Период: c 2014/2015 учебный год I семестр по 2014/2015 учебный год II семестр</t>
  </si>
  <si>
    <t>Факультет/отделение: Институт менеджмента инноваций</t>
  </si>
  <si>
    <t>Направление  подготовки: "Инноватика"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</si>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</sst>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N17"/>
  <sheetViews>
    <sheetView tabSelected="1" topLeftCell="I1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21" width="10.7109375" style="28" customWidth="1"/>
    <col min="22" max="25" width="10.7109375" style="13" customWidth="1"/>
    <col min="26" max="27" width="10.7109375" style="1" hidden="1" customWidth="1"/>
    <col min="28" max="28" width="10.7109375" style="13" customWidth="1"/>
    <col min="29" max="29" width="10.7109375" style="1" customWidth="1"/>
    <col min="30" max="32" width="10.7109375" style="1" hidden="1" customWidth="1"/>
    <col min="33" max="74" width="10.7109375" style="1" customWidth="1"/>
    <col min="75" max="16384" width="9.140625" style="1"/>
  </cols>
  <sheetData>
    <row r="1" spans="1:222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11"/>
      <c r="W1" s="11"/>
      <c r="X1" s="11"/>
      <c r="Y1" s="11"/>
      <c r="AB1" s="11"/>
    </row>
    <row r="2" spans="1:222" s="5" customFormat="1" ht="15.75" customHeight="1" x14ac:dyDescent="0.2">
      <c r="A2" s="22" t="s">
        <v>71</v>
      </c>
      <c r="B2" s="21"/>
      <c r="C2" s="21"/>
      <c r="D2" s="21"/>
      <c r="E2" s="21"/>
      <c r="F2" s="7"/>
      <c r="G2" s="6"/>
      <c r="H2" s="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6"/>
      <c r="W2" s="6"/>
      <c r="X2" s="6"/>
      <c r="Y2" s="12"/>
      <c r="AB2" s="12"/>
    </row>
    <row r="3" spans="1:222" s="5" customFormat="1" ht="15.75" customHeight="1" x14ac:dyDescent="0.2">
      <c r="A3" s="22" t="s">
        <v>72</v>
      </c>
      <c r="B3" s="21"/>
      <c r="C3" s="21"/>
      <c r="D3" s="21"/>
      <c r="E3" s="21"/>
      <c r="F3" s="7"/>
      <c r="G3" s="6"/>
      <c r="H3" s="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6"/>
      <c r="W3" s="6"/>
      <c r="X3" s="6"/>
      <c r="Y3" s="12"/>
      <c r="AB3" s="12"/>
    </row>
    <row r="4" spans="1:222" s="5" customFormat="1" ht="15.75" customHeight="1" x14ac:dyDescent="0.2">
      <c r="A4" s="22" t="s">
        <v>73</v>
      </c>
      <c r="B4" s="21"/>
      <c r="C4" s="21"/>
      <c r="D4" s="21"/>
      <c r="E4" s="21"/>
      <c r="F4" s="7"/>
      <c r="G4" s="6"/>
      <c r="H4" s="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6"/>
      <c r="W4" s="6"/>
      <c r="X4" s="6"/>
      <c r="Y4" s="12"/>
      <c r="AB4" s="12"/>
    </row>
    <row r="5" spans="1:222" s="5" customFormat="1" ht="15.75" customHeight="1" x14ac:dyDescent="0.2">
      <c r="A5" s="22" t="s">
        <v>74</v>
      </c>
      <c r="B5" s="6"/>
      <c r="C5" s="6"/>
      <c r="D5" s="6"/>
      <c r="E5" s="6"/>
      <c r="F5" s="6"/>
      <c r="G5" s="6"/>
      <c r="H5" s="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6"/>
      <c r="W5" s="6"/>
      <c r="X5" s="6"/>
      <c r="Y5" s="12"/>
      <c r="AB5" s="12"/>
    </row>
    <row r="6" spans="1:222" s="5" customFormat="1" ht="15.75" customHeight="1" x14ac:dyDescent="0.2">
      <c r="A6" s="22" t="s">
        <v>75</v>
      </c>
      <c r="B6" s="8"/>
      <c r="C6" s="4"/>
      <c r="D6" s="4"/>
      <c r="E6" s="4"/>
      <c r="F6" s="4"/>
      <c r="G6" s="4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12"/>
      <c r="W6" s="12"/>
      <c r="X6" s="12"/>
      <c r="Y6" s="12"/>
      <c r="AB6" s="12"/>
    </row>
    <row r="7" spans="1:222" s="5" customFormat="1" ht="15.75" customHeight="1" x14ac:dyDescent="0.2">
      <c r="A7" s="19"/>
      <c r="B7" s="8"/>
      <c r="G7" s="14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12"/>
      <c r="W7" s="12"/>
      <c r="X7" s="12"/>
      <c r="Y7" s="12"/>
      <c r="AB7" s="12"/>
    </row>
    <row r="8" spans="1:222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32" t="s">
        <v>45</v>
      </c>
      <c r="J8" s="33"/>
      <c r="K8" s="33"/>
      <c r="L8" s="33"/>
      <c r="M8" s="34" t="s">
        <v>58</v>
      </c>
      <c r="N8" s="33"/>
      <c r="O8" s="33"/>
      <c r="P8" s="33"/>
      <c r="Q8" s="34" t="s">
        <v>64</v>
      </c>
      <c r="R8" s="33"/>
      <c r="S8" s="33"/>
      <c r="T8" s="33"/>
      <c r="U8" s="35" t="s">
        <v>69</v>
      </c>
      <c r="V8" s="44" t="s">
        <v>22</v>
      </c>
      <c r="W8" s="45" t="s">
        <v>24</v>
      </c>
      <c r="X8" s="45" t="s">
        <v>25</v>
      </c>
      <c r="Y8" s="44" t="s">
        <v>26</v>
      </c>
      <c r="Z8" s="46" t="s">
        <v>5</v>
      </c>
      <c r="AA8" s="46" t="s">
        <v>6</v>
      </c>
      <c r="AB8" s="44" t="s">
        <v>21</v>
      </c>
      <c r="AC8" s="46" t="s">
        <v>7</v>
      </c>
      <c r="AD8" s="46" t="s">
        <v>27</v>
      </c>
      <c r="AE8" s="46" t="s">
        <v>28</v>
      </c>
    </row>
    <row r="9" spans="1:222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32" t="s">
        <v>44</v>
      </c>
      <c r="J9" s="33"/>
      <c r="K9" s="33"/>
      <c r="L9" s="33"/>
      <c r="M9" s="34" t="s">
        <v>44</v>
      </c>
      <c r="N9" s="33"/>
      <c r="O9" s="33"/>
      <c r="P9" s="33"/>
      <c r="Q9" s="34" t="s">
        <v>44</v>
      </c>
      <c r="R9" s="33"/>
      <c r="S9" s="33"/>
      <c r="T9" s="33"/>
      <c r="U9" s="35" t="s">
        <v>44</v>
      </c>
      <c r="V9" s="44"/>
      <c r="W9" s="45"/>
      <c r="X9" s="45"/>
      <c r="Y9" s="44"/>
      <c r="Z9" s="46"/>
      <c r="AA9" s="46"/>
      <c r="AB9" s="44"/>
      <c r="AC9" s="46"/>
      <c r="AD9" s="46"/>
      <c r="AE9" s="46"/>
    </row>
    <row r="10" spans="1:222" s="3" customFormat="1" ht="200.1" customHeight="1" x14ac:dyDescent="0.2">
      <c r="A10" s="29"/>
      <c r="B10" s="30"/>
      <c r="C10" s="29"/>
      <c r="D10" s="29"/>
      <c r="E10" s="29"/>
      <c r="F10" s="29"/>
      <c r="G10" s="29"/>
      <c r="H10" s="36" t="s">
        <v>23</v>
      </c>
      <c r="I10" s="37" t="s">
        <v>43</v>
      </c>
      <c r="J10" s="37" t="s">
        <v>53</v>
      </c>
      <c r="K10" s="37" t="s">
        <v>55</v>
      </c>
      <c r="L10" s="37" t="s">
        <v>56</v>
      </c>
      <c r="M10" s="37" t="s">
        <v>57</v>
      </c>
      <c r="N10" s="37" t="s">
        <v>60</v>
      </c>
      <c r="O10" s="37" t="s">
        <v>61</v>
      </c>
      <c r="P10" s="37" t="s">
        <v>62</v>
      </c>
      <c r="Q10" s="37" t="s">
        <v>63</v>
      </c>
      <c r="R10" s="37" t="s">
        <v>65</v>
      </c>
      <c r="S10" s="37" t="s">
        <v>66</v>
      </c>
      <c r="T10" s="37" t="s">
        <v>67</v>
      </c>
      <c r="U10" s="37" t="s">
        <v>68</v>
      </c>
      <c r="V10" s="44"/>
      <c r="W10" s="45"/>
      <c r="X10" s="45"/>
      <c r="Y10" s="44"/>
      <c r="Z10" s="46"/>
      <c r="AA10" s="46"/>
      <c r="AB10" s="44"/>
      <c r="AC10" s="46"/>
      <c r="AD10" s="46"/>
      <c r="AE10" s="46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</row>
    <row r="11" spans="1:222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38">
        <v>6</v>
      </c>
      <c r="J11" s="38">
        <v>0</v>
      </c>
      <c r="K11" s="38">
        <v>4</v>
      </c>
      <c r="L11" s="38">
        <v>0</v>
      </c>
      <c r="M11" s="38">
        <v>4</v>
      </c>
      <c r="N11" s="38">
        <v>4</v>
      </c>
      <c r="O11" s="38">
        <v>4</v>
      </c>
      <c r="P11" s="38">
        <v>3</v>
      </c>
      <c r="Q11" s="38">
        <v>3</v>
      </c>
      <c r="R11" s="38">
        <v>6</v>
      </c>
      <c r="S11" s="38">
        <v>6</v>
      </c>
      <c r="T11" s="38">
        <v>3</v>
      </c>
      <c r="U11" s="38">
        <v>8</v>
      </c>
      <c r="V11" s="44"/>
      <c r="W11" s="45"/>
      <c r="X11" s="45"/>
      <c r="Y11" s="44"/>
      <c r="Z11" s="46"/>
      <c r="AA11" s="46"/>
      <c r="AB11" s="44"/>
      <c r="AC11" s="46"/>
      <c r="AD11" s="46"/>
      <c r="AE11" s="46"/>
    </row>
    <row r="12" spans="1:222" x14ac:dyDescent="0.2">
      <c r="A12" s="39">
        <v>1</v>
      </c>
      <c r="B12" s="40" t="s">
        <v>51</v>
      </c>
      <c r="C12" s="41" t="s">
        <v>36</v>
      </c>
      <c r="D12" s="41">
        <v>504417884</v>
      </c>
      <c r="E12" s="42" t="s">
        <v>41</v>
      </c>
      <c r="F12" s="41" t="s">
        <v>47</v>
      </c>
      <c r="G12" s="41" t="s">
        <v>70</v>
      </c>
      <c r="H12" s="42">
        <f>MATCH(D12,Данные!$D:$D,0)</f>
        <v>7</v>
      </c>
      <c r="I12" s="43">
        <v>10</v>
      </c>
      <c r="J12" s="43">
        <v>8</v>
      </c>
      <c r="K12" s="43">
        <v>9</v>
      </c>
      <c r="L12" s="43">
        <v>9</v>
      </c>
      <c r="M12" s="43">
        <v>8</v>
      </c>
      <c r="N12" s="43">
        <v>10</v>
      </c>
      <c r="O12" s="43">
        <v>10</v>
      </c>
      <c r="P12" s="43">
        <v>9</v>
      </c>
      <c r="Q12" s="43">
        <v>10</v>
      </c>
      <c r="R12" s="43">
        <v>10</v>
      </c>
      <c r="S12" s="43">
        <v>10</v>
      </c>
      <c r="T12" s="43"/>
      <c r="U12" s="43">
        <v>10</v>
      </c>
      <c r="V12" s="47">
        <v>465</v>
      </c>
      <c r="W12" s="47">
        <f>IF(X12 &gt; 0, MAX(X$12:X$17) / X12, 0)</f>
        <v>1</v>
      </c>
      <c r="X12" s="47">
        <v>48</v>
      </c>
      <c r="Y12" s="47">
        <f>V12*W12</f>
        <v>465</v>
      </c>
      <c r="Z12" s="42">
        <v>113</v>
      </c>
      <c r="AA12" s="42">
        <v>12</v>
      </c>
      <c r="AB12" s="47">
        <f>IF(AA12 &gt; 0,Z12/AA12,0)</f>
        <v>9.4166666666666661</v>
      </c>
      <c r="AC12" s="42">
        <f>MIN($I12:U12)</f>
        <v>8</v>
      </c>
      <c r="AD12" s="42"/>
      <c r="AE12" s="42">
        <v>12</v>
      </c>
      <c r="AF12" s="1">
        <v>1</v>
      </c>
    </row>
    <row r="13" spans="1:222" x14ac:dyDescent="0.2">
      <c r="A13" s="39">
        <v>2</v>
      </c>
      <c r="B13" s="40" t="s">
        <v>48</v>
      </c>
      <c r="C13" s="41" t="s">
        <v>40</v>
      </c>
      <c r="D13" s="41">
        <v>504417974</v>
      </c>
      <c r="E13" s="42" t="s">
        <v>41</v>
      </c>
      <c r="F13" s="41" t="s">
        <v>47</v>
      </c>
      <c r="G13" s="41" t="s">
        <v>70</v>
      </c>
      <c r="H13" s="42">
        <f>MATCH(D13,Данные!$D:$D,0)</f>
        <v>4</v>
      </c>
      <c r="I13" s="43">
        <v>9</v>
      </c>
      <c r="J13" s="43">
        <v>9</v>
      </c>
      <c r="K13" s="43">
        <v>6</v>
      </c>
      <c r="L13" s="43">
        <v>7</v>
      </c>
      <c r="M13" s="43">
        <v>8</v>
      </c>
      <c r="N13" s="43">
        <v>10</v>
      </c>
      <c r="O13" s="43">
        <v>10</v>
      </c>
      <c r="P13" s="43">
        <v>8</v>
      </c>
      <c r="Q13" s="43">
        <v>7</v>
      </c>
      <c r="R13" s="43">
        <v>8</v>
      </c>
      <c r="S13" s="43">
        <v>8</v>
      </c>
      <c r="T13" s="43"/>
      <c r="U13" s="43">
        <v>9</v>
      </c>
      <c r="V13" s="47">
        <v>403</v>
      </c>
      <c r="W13" s="47">
        <f>IF(X13 &gt; 0, MAX(X$12:X$17) / X13, 0)</f>
        <v>1</v>
      </c>
      <c r="X13" s="47">
        <v>48</v>
      </c>
      <c r="Y13" s="47">
        <f>V13*W13</f>
        <v>403</v>
      </c>
      <c r="Z13" s="42">
        <v>99</v>
      </c>
      <c r="AA13" s="42">
        <v>12</v>
      </c>
      <c r="AB13" s="47">
        <f>IF(AA13 &gt; 0,Z13/AA13,0)</f>
        <v>8.25</v>
      </c>
      <c r="AC13" s="42">
        <f>MIN($I13:U13)</f>
        <v>6</v>
      </c>
      <c r="AD13" s="42"/>
      <c r="AE13" s="42">
        <v>12</v>
      </c>
      <c r="AF13" s="1">
        <v>2</v>
      </c>
    </row>
    <row r="14" spans="1:222" x14ac:dyDescent="0.2">
      <c r="A14" s="39">
        <v>3</v>
      </c>
      <c r="B14" s="40" t="s">
        <v>42</v>
      </c>
      <c r="C14" s="41" t="s">
        <v>39</v>
      </c>
      <c r="D14" s="41">
        <v>504417959</v>
      </c>
      <c r="E14" s="42" t="s">
        <v>41</v>
      </c>
      <c r="F14" s="41" t="s">
        <v>47</v>
      </c>
      <c r="G14" s="41" t="s">
        <v>70</v>
      </c>
      <c r="H14" s="42">
        <f>MATCH(D14,Данные!$D:$D,0)</f>
        <v>3</v>
      </c>
      <c r="I14" s="43">
        <v>8</v>
      </c>
      <c r="J14" s="43">
        <v>10</v>
      </c>
      <c r="K14" s="43">
        <v>8</v>
      </c>
      <c r="L14" s="43">
        <v>8</v>
      </c>
      <c r="M14" s="43">
        <v>10</v>
      </c>
      <c r="N14" s="43">
        <v>10</v>
      </c>
      <c r="O14" s="43">
        <v>10</v>
      </c>
      <c r="P14" s="43">
        <v>8</v>
      </c>
      <c r="Q14" s="43">
        <v>7</v>
      </c>
      <c r="R14" s="43">
        <v>7</v>
      </c>
      <c r="S14" s="43">
        <v>8</v>
      </c>
      <c r="T14" s="43"/>
      <c r="U14" s="43">
        <v>8</v>
      </c>
      <c r="V14" s="47">
        <v>399</v>
      </c>
      <c r="W14" s="47">
        <f>IF(X14 &gt; 0, MAX(X$12:X$17) / X14, 0)</f>
        <v>1</v>
      </c>
      <c r="X14" s="47">
        <v>48</v>
      </c>
      <c r="Y14" s="47">
        <f>V14*W14</f>
        <v>399</v>
      </c>
      <c r="Z14" s="42">
        <v>102</v>
      </c>
      <c r="AA14" s="42">
        <v>12</v>
      </c>
      <c r="AB14" s="47">
        <f>IF(AA14 &gt; 0,Z14/AA14,0)</f>
        <v>8.5</v>
      </c>
      <c r="AC14" s="42">
        <f>MIN($I14:U14)</f>
        <v>7</v>
      </c>
      <c r="AD14" s="42"/>
      <c r="AE14" s="42">
        <v>12</v>
      </c>
      <c r="AF14" s="1">
        <v>3</v>
      </c>
    </row>
    <row r="15" spans="1:222" x14ac:dyDescent="0.2">
      <c r="A15" s="39">
        <v>4</v>
      </c>
      <c r="B15" s="40" t="s">
        <v>49</v>
      </c>
      <c r="C15" s="41" t="s">
        <v>38</v>
      </c>
      <c r="D15" s="41">
        <v>504417929</v>
      </c>
      <c r="E15" s="42" t="s">
        <v>41</v>
      </c>
      <c r="F15" s="41" t="s">
        <v>47</v>
      </c>
      <c r="G15" s="41" t="s">
        <v>70</v>
      </c>
      <c r="H15" s="42">
        <f>MATCH(D15,Данные!$D:$D,0)</f>
        <v>5</v>
      </c>
      <c r="I15" s="43">
        <v>8</v>
      </c>
      <c r="J15" s="43">
        <v>5</v>
      </c>
      <c r="K15" s="43">
        <v>8</v>
      </c>
      <c r="L15" s="43">
        <v>8</v>
      </c>
      <c r="M15" s="43">
        <v>8</v>
      </c>
      <c r="N15" s="43">
        <v>10</v>
      </c>
      <c r="O15" s="43">
        <v>10</v>
      </c>
      <c r="P15" s="43">
        <v>8</v>
      </c>
      <c r="Q15" s="43">
        <v>7</v>
      </c>
      <c r="R15" s="43">
        <v>7</v>
      </c>
      <c r="S15" s="43">
        <v>8</v>
      </c>
      <c r="T15" s="43"/>
      <c r="U15" s="43">
        <v>8</v>
      </c>
      <c r="V15" s="47">
        <v>391</v>
      </c>
      <c r="W15" s="47">
        <f>IF(X15 &gt; 0, MAX(X$12:X$17) / X15, 0)</f>
        <v>1</v>
      </c>
      <c r="X15" s="47">
        <v>48</v>
      </c>
      <c r="Y15" s="47">
        <f>V15*W15</f>
        <v>391</v>
      </c>
      <c r="Z15" s="42">
        <v>95</v>
      </c>
      <c r="AA15" s="42">
        <v>12</v>
      </c>
      <c r="AB15" s="47">
        <f>IF(AA15 &gt; 0,Z15/AA15,0)</f>
        <v>7.916666666666667</v>
      </c>
      <c r="AC15" s="42">
        <f>MIN($I15:U15)</f>
        <v>5</v>
      </c>
      <c r="AD15" s="42"/>
      <c r="AE15" s="42">
        <v>12</v>
      </c>
      <c r="AF15" s="1">
        <v>4</v>
      </c>
    </row>
    <row r="16" spans="1:222" x14ac:dyDescent="0.2">
      <c r="A16" s="39">
        <v>5</v>
      </c>
      <c r="B16" s="40" t="s">
        <v>50</v>
      </c>
      <c r="C16" s="41" t="s">
        <v>37</v>
      </c>
      <c r="D16" s="41">
        <v>504417899</v>
      </c>
      <c r="E16" s="42" t="s">
        <v>41</v>
      </c>
      <c r="F16" s="41" t="s">
        <v>47</v>
      </c>
      <c r="G16" s="41" t="s">
        <v>70</v>
      </c>
      <c r="H16" s="42">
        <f>MATCH(D16,Данные!$D:$D,0)</f>
        <v>6</v>
      </c>
      <c r="I16" s="43">
        <v>7</v>
      </c>
      <c r="J16" s="43">
        <v>8</v>
      </c>
      <c r="K16" s="43">
        <v>6</v>
      </c>
      <c r="L16" s="43">
        <v>9</v>
      </c>
      <c r="M16" s="43">
        <v>10</v>
      </c>
      <c r="N16" s="43">
        <v>10</v>
      </c>
      <c r="O16" s="43">
        <v>10</v>
      </c>
      <c r="P16" s="43">
        <v>7</v>
      </c>
      <c r="Q16" s="43">
        <v>8</v>
      </c>
      <c r="R16" s="43">
        <v>8</v>
      </c>
      <c r="S16" s="43">
        <v>8</v>
      </c>
      <c r="T16" s="43"/>
      <c r="U16" s="43">
        <v>7</v>
      </c>
      <c r="V16" s="47">
        <v>383</v>
      </c>
      <c r="W16" s="47">
        <f>IF(X16 &gt; 0, MAX(X$12:X$17) / X16, 0)</f>
        <v>1</v>
      </c>
      <c r="X16" s="47">
        <v>48</v>
      </c>
      <c r="Y16" s="47">
        <f>V16*W16</f>
        <v>383</v>
      </c>
      <c r="Z16" s="42">
        <v>98</v>
      </c>
      <c r="AA16" s="42">
        <v>12</v>
      </c>
      <c r="AB16" s="47">
        <f>IF(AA16 &gt; 0,Z16/AA16,0)</f>
        <v>8.1666666666666661</v>
      </c>
      <c r="AC16" s="42">
        <f>MIN($I16:U16)</f>
        <v>6</v>
      </c>
      <c r="AD16" s="42"/>
      <c r="AE16" s="42">
        <v>12</v>
      </c>
      <c r="AF16" s="1">
        <v>5</v>
      </c>
    </row>
    <row r="17" spans="1:32" x14ac:dyDescent="0.2">
      <c r="A17" s="39">
        <v>6</v>
      </c>
      <c r="B17" s="40" t="s">
        <v>52</v>
      </c>
      <c r="C17" s="41" t="s">
        <v>35</v>
      </c>
      <c r="D17" s="41">
        <v>504417869</v>
      </c>
      <c r="E17" s="42" t="s">
        <v>41</v>
      </c>
      <c r="F17" s="41" t="s">
        <v>47</v>
      </c>
      <c r="G17" s="41" t="s">
        <v>70</v>
      </c>
      <c r="H17" s="42">
        <f>MATCH(D17,Данные!$D:$D,0)</f>
        <v>8</v>
      </c>
      <c r="I17" s="43">
        <v>6</v>
      </c>
      <c r="J17" s="43">
        <v>10</v>
      </c>
      <c r="K17" s="43">
        <v>8</v>
      </c>
      <c r="L17" s="43">
        <v>9</v>
      </c>
      <c r="M17" s="43">
        <v>10</v>
      </c>
      <c r="N17" s="43">
        <v>10</v>
      </c>
      <c r="O17" s="43">
        <v>10</v>
      </c>
      <c r="P17" s="43">
        <v>9</v>
      </c>
      <c r="Q17" s="43">
        <v>9</v>
      </c>
      <c r="R17" s="43">
        <v>6</v>
      </c>
      <c r="S17" s="43">
        <v>8</v>
      </c>
      <c r="T17" s="43">
        <v>8</v>
      </c>
      <c r="U17" s="43">
        <v>6</v>
      </c>
      <c r="V17" s="47">
        <v>374</v>
      </c>
      <c r="W17" s="47">
        <f>IF(X17 &gt; 0, MAX(X$12:X$17) / X17, 0)</f>
        <v>1</v>
      </c>
      <c r="X17" s="47">
        <v>48</v>
      </c>
      <c r="Y17" s="47">
        <f>V17*W17</f>
        <v>374</v>
      </c>
      <c r="Z17" s="42">
        <v>109</v>
      </c>
      <c r="AA17" s="42">
        <v>13</v>
      </c>
      <c r="AB17" s="47">
        <f>IF(AA17 &gt; 0,Z17/AA17,0)</f>
        <v>8.384615384615385</v>
      </c>
      <c r="AC17" s="42">
        <f>MIN($I17:U17)</f>
        <v>6</v>
      </c>
      <c r="AD17" s="42"/>
      <c r="AE17" s="42">
        <v>13</v>
      </c>
      <c r="AF17" s="1">
        <v>6</v>
      </c>
    </row>
  </sheetData>
  <sheetCalcPr fullCalcOnLoad="1"/>
  <sortState ref="B12:AF17">
    <sortCondition descending="1" ref="Y6"/>
    <sortCondition descending="1" ref="AB6"/>
  </sortState>
  <mergeCells count="24">
    <mergeCell ref="M8:P8"/>
    <mergeCell ref="M9:P9"/>
    <mergeCell ref="Q8:T8"/>
    <mergeCell ref="Q9:T9"/>
    <mergeCell ref="AE8:AE11"/>
    <mergeCell ref="AA8:AA11"/>
    <mergeCell ref="W8:W11"/>
    <mergeCell ref="A11:G11"/>
    <mergeCell ref="V8:V11"/>
    <mergeCell ref="Y8:Y11"/>
    <mergeCell ref="Z8:Z11"/>
    <mergeCell ref="AD8:AD11"/>
    <mergeCell ref="A8:A10"/>
    <mergeCell ref="X8:X11"/>
    <mergeCell ref="D8:D10"/>
    <mergeCell ref="C8:C10"/>
    <mergeCell ref="B8:B10"/>
    <mergeCell ref="AC8:AC11"/>
    <mergeCell ref="G8:G10"/>
    <mergeCell ref="E8:E10"/>
    <mergeCell ref="AB8:AB11"/>
    <mergeCell ref="F8:F10"/>
    <mergeCell ref="I8:L8"/>
    <mergeCell ref="I9:L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75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836267943</v>
      </c>
      <c r="B3" s="18">
        <v>8</v>
      </c>
      <c r="C3" s="18" t="s">
        <v>41</v>
      </c>
      <c r="D3" s="18">
        <v>504417959</v>
      </c>
      <c r="E3" s="7" t="s">
        <v>39</v>
      </c>
      <c r="F3" s="18" t="s">
        <v>42</v>
      </c>
      <c r="G3" s="7" t="s">
        <v>43</v>
      </c>
      <c r="H3" s="18">
        <v>6</v>
      </c>
      <c r="I3" s="18" t="s">
        <v>44</v>
      </c>
      <c r="J3" s="18" t="s">
        <v>45</v>
      </c>
      <c r="L3" s="18">
        <v>48</v>
      </c>
      <c r="M3" s="18">
        <v>6</v>
      </c>
      <c r="N3" s="18">
        <v>1</v>
      </c>
      <c r="O3" s="18">
        <v>0</v>
      </c>
      <c r="P3" s="18">
        <v>589074447</v>
      </c>
      <c r="Q3" s="18">
        <v>2098</v>
      </c>
      <c r="S3" t="s">
        <v>46</v>
      </c>
      <c r="T3">
        <v>0</v>
      </c>
      <c r="U3" t="s">
        <v>47</v>
      </c>
      <c r="V3">
        <f>MATCH(D3,Отчет!$D:$D,0)</f>
        <v>14</v>
      </c>
    </row>
    <row r="4" spans="1:22" x14ac:dyDescent="0.2">
      <c r="A4" s="18">
        <v>836267948</v>
      </c>
      <c r="B4" s="18">
        <v>9</v>
      </c>
      <c r="C4" s="18" t="s">
        <v>41</v>
      </c>
      <c r="D4" s="18">
        <v>504417974</v>
      </c>
      <c r="E4" s="7" t="s">
        <v>40</v>
      </c>
      <c r="F4" s="18" t="s">
        <v>48</v>
      </c>
      <c r="G4" s="7" t="s">
        <v>43</v>
      </c>
      <c r="H4" s="18">
        <v>6</v>
      </c>
      <c r="I4" s="18" t="s">
        <v>44</v>
      </c>
      <c r="J4" s="18" t="s">
        <v>45</v>
      </c>
      <c r="L4" s="18">
        <v>54</v>
      </c>
      <c r="M4" s="18">
        <v>6</v>
      </c>
      <c r="N4" s="18">
        <v>1</v>
      </c>
      <c r="O4" s="18">
        <v>0</v>
      </c>
      <c r="P4" s="18">
        <v>589074447</v>
      </c>
      <c r="Q4" s="18">
        <v>2098</v>
      </c>
      <c r="S4" t="s">
        <v>46</v>
      </c>
      <c r="T4">
        <v>0</v>
      </c>
      <c r="U4" t="s">
        <v>47</v>
      </c>
      <c r="V4">
        <f>MATCH(D4,Отчет!$D:$D,0)</f>
        <v>13</v>
      </c>
    </row>
    <row r="5" spans="1:22" x14ac:dyDescent="0.2">
      <c r="A5" s="18">
        <v>836267937</v>
      </c>
      <c r="B5" s="18">
        <v>8</v>
      </c>
      <c r="C5" s="18" t="s">
        <v>41</v>
      </c>
      <c r="D5" s="18">
        <v>504417929</v>
      </c>
      <c r="E5" s="7" t="s">
        <v>38</v>
      </c>
      <c r="F5" s="18" t="s">
        <v>49</v>
      </c>
      <c r="G5" s="7" t="s">
        <v>43</v>
      </c>
      <c r="H5" s="18">
        <v>6</v>
      </c>
      <c r="I5" s="18" t="s">
        <v>44</v>
      </c>
      <c r="J5" s="18" t="s">
        <v>45</v>
      </c>
      <c r="L5" s="18">
        <v>48</v>
      </c>
      <c r="M5" s="18">
        <v>6</v>
      </c>
      <c r="N5" s="18">
        <v>1</v>
      </c>
      <c r="O5" s="18">
        <v>0</v>
      </c>
      <c r="P5" s="18">
        <v>589074447</v>
      </c>
      <c r="Q5" s="18">
        <v>2098</v>
      </c>
      <c r="S5" t="s">
        <v>46</v>
      </c>
      <c r="T5">
        <v>0</v>
      </c>
      <c r="U5" t="s">
        <v>47</v>
      </c>
      <c r="V5">
        <f>MATCH(D5,Отчет!$D:$D,0)</f>
        <v>15</v>
      </c>
    </row>
    <row r="6" spans="1:22" x14ac:dyDescent="0.2">
      <c r="A6" s="18">
        <v>836267931</v>
      </c>
      <c r="B6" s="18">
        <v>7</v>
      </c>
      <c r="C6" s="18" t="s">
        <v>41</v>
      </c>
      <c r="D6" s="18">
        <v>504417899</v>
      </c>
      <c r="E6" s="7" t="s">
        <v>37</v>
      </c>
      <c r="F6" s="18" t="s">
        <v>50</v>
      </c>
      <c r="G6" s="7" t="s">
        <v>43</v>
      </c>
      <c r="H6" s="18">
        <v>6</v>
      </c>
      <c r="I6" s="18" t="s">
        <v>44</v>
      </c>
      <c r="J6" s="18" t="s">
        <v>45</v>
      </c>
      <c r="L6" s="18">
        <v>42</v>
      </c>
      <c r="M6" s="18">
        <v>6</v>
      </c>
      <c r="N6" s="18">
        <v>1</v>
      </c>
      <c r="O6" s="18">
        <v>0</v>
      </c>
      <c r="P6" s="18">
        <v>589074447</v>
      </c>
      <c r="Q6" s="18">
        <v>2098</v>
      </c>
      <c r="S6" t="s">
        <v>46</v>
      </c>
      <c r="T6">
        <v>0</v>
      </c>
      <c r="U6" t="s">
        <v>47</v>
      </c>
      <c r="V6">
        <f>MATCH(D6,Отчет!$D:$D,0)</f>
        <v>16</v>
      </c>
    </row>
    <row r="7" spans="1:22" x14ac:dyDescent="0.2">
      <c r="A7" s="18">
        <v>836267926</v>
      </c>
      <c r="B7" s="18">
        <v>10</v>
      </c>
      <c r="C7" s="18" t="s">
        <v>41</v>
      </c>
      <c r="D7" s="18">
        <v>504417884</v>
      </c>
      <c r="E7" s="7" t="s">
        <v>36</v>
      </c>
      <c r="F7" s="18" t="s">
        <v>51</v>
      </c>
      <c r="G7" s="7" t="s">
        <v>43</v>
      </c>
      <c r="H7" s="18">
        <v>6</v>
      </c>
      <c r="I7" s="18" t="s">
        <v>44</v>
      </c>
      <c r="J7" s="18" t="s">
        <v>45</v>
      </c>
      <c r="L7" s="18">
        <v>60</v>
      </c>
      <c r="M7" s="18">
        <v>6</v>
      </c>
      <c r="N7" s="18">
        <v>1</v>
      </c>
      <c r="O7" s="18">
        <v>0</v>
      </c>
      <c r="P7" s="18">
        <v>589074447</v>
      </c>
      <c r="Q7" s="18">
        <v>2098</v>
      </c>
      <c r="S7" t="s">
        <v>46</v>
      </c>
      <c r="T7">
        <v>0</v>
      </c>
      <c r="U7" t="s">
        <v>47</v>
      </c>
      <c r="V7">
        <f>MATCH(D7,Отчет!$D:$D,0)</f>
        <v>12</v>
      </c>
    </row>
    <row r="8" spans="1:22" x14ac:dyDescent="0.2">
      <c r="A8" s="18">
        <v>836267921</v>
      </c>
      <c r="B8" s="18">
        <v>6</v>
      </c>
      <c r="C8" s="18" t="s">
        <v>41</v>
      </c>
      <c r="D8" s="18">
        <v>504417869</v>
      </c>
      <c r="E8" s="7" t="s">
        <v>35</v>
      </c>
      <c r="F8" s="18" t="s">
        <v>52</v>
      </c>
      <c r="G8" s="7" t="s">
        <v>43</v>
      </c>
      <c r="H8" s="18">
        <v>6</v>
      </c>
      <c r="I8" s="18" t="s">
        <v>44</v>
      </c>
      <c r="J8" s="18" t="s">
        <v>45</v>
      </c>
      <c r="L8" s="18">
        <v>36</v>
      </c>
      <c r="M8" s="18">
        <v>6</v>
      </c>
      <c r="N8" s="18">
        <v>1</v>
      </c>
      <c r="O8" s="18">
        <v>0</v>
      </c>
      <c r="P8" s="18">
        <v>589074447</v>
      </c>
      <c r="Q8" s="18">
        <v>2098</v>
      </c>
      <c r="S8" t="s">
        <v>46</v>
      </c>
      <c r="T8">
        <v>0</v>
      </c>
      <c r="U8" t="s">
        <v>47</v>
      </c>
      <c r="V8">
        <f>MATCH(D8,Отчет!$D:$D,0)</f>
        <v>17</v>
      </c>
    </row>
    <row r="9" spans="1:22" x14ac:dyDescent="0.2">
      <c r="A9" s="18">
        <v>590517144</v>
      </c>
      <c r="B9" s="18">
        <v>10</v>
      </c>
      <c r="C9" s="18" t="s">
        <v>41</v>
      </c>
      <c r="D9" s="18">
        <v>504417869</v>
      </c>
      <c r="E9" s="7" t="s">
        <v>35</v>
      </c>
      <c r="F9" s="18" t="s">
        <v>52</v>
      </c>
      <c r="G9" s="7" t="s">
        <v>53</v>
      </c>
      <c r="H9" s="18">
        <v>0</v>
      </c>
      <c r="I9" s="18" t="s">
        <v>44</v>
      </c>
      <c r="J9" s="18" t="s">
        <v>45</v>
      </c>
      <c r="L9" s="18">
        <v>0</v>
      </c>
      <c r="M9" s="18">
        <v>0</v>
      </c>
      <c r="N9" s="18">
        <v>1</v>
      </c>
      <c r="O9" s="18">
        <v>0</v>
      </c>
      <c r="P9" s="18">
        <v>589074447</v>
      </c>
      <c r="Q9" s="18">
        <v>2098</v>
      </c>
      <c r="S9" t="s">
        <v>54</v>
      </c>
      <c r="T9">
        <v>0</v>
      </c>
      <c r="U9" t="s">
        <v>47</v>
      </c>
      <c r="V9">
        <f>MATCH(D9,Отчет!$D:$D,0)</f>
        <v>17</v>
      </c>
    </row>
    <row r="10" spans="1:22" x14ac:dyDescent="0.2">
      <c r="A10" s="18">
        <v>590517140</v>
      </c>
      <c r="B10" s="18">
        <v>9</v>
      </c>
      <c r="C10" s="18" t="s">
        <v>41</v>
      </c>
      <c r="D10" s="18">
        <v>504417974</v>
      </c>
      <c r="E10" s="7" t="s">
        <v>40</v>
      </c>
      <c r="F10" s="18" t="s">
        <v>48</v>
      </c>
      <c r="G10" s="7" t="s">
        <v>53</v>
      </c>
      <c r="H10" s="18">
        <v>0</v>
      </c>
      <c r="I10" s="18" t="s">
        <v>44</v>
      </c>
      <c r="J10" s="18" t="s">
        <v>45</v>
      </c>
      <c r="L10" s="18">
        <v>0</v>
      </c>
      <c r="M10" s="18">
        <v>0</v>
      </c>
      <c r="N10" s="18">
        <v>1</v>
      </c>
      <c r="O10" s="18">
        <v>0</v>
      </c>
      <c r="P10" s="18">
        <v>589074447</v>
      </c>
      <c r="Q10" s="18">
        <v>2098</v>
      </c>
      <c r="S10" t="s">
        <v>54</v>
      </c>
      <c r="T10">
        <v>0</v>
      </c>
      <c r="U10" t="s">
        <v>47</v>
      </c>
      <c r="V10">
        <f>MATCH(D10,Отчет!$D:$D,0)</f>
        <v>13</v>
      </c>
    </row>
    <row r="11" spans="1:22" x14ac:dyDescent="0.2">
      <c r="A11" s="18">
        <v>590517169</v>
      </c>
      <c r="B11" s="18">
        <v>10</v>
      </c>
      <c r="C11" s="18" t="s">
        <v>41</v>
      </c>
      <c r="D11" s="18">
        <v>504417959</v>
      </c>
      <c r="E11" s="7" t="s">
        <v>39</v>
      </c>
      <c r="F11" s="18" t="s">
        <v>42</v>
      </c>
      <c r="G11" s="7" t="s">
        <v>53</v>
      </c>
      <c r="H11" s="18">
        <v>0</v>
      </c>
      <c r="I11" s="18" t="s">
        <v>44</v>
      </c>
      <c r="J11" s="18" t="s">
        <v>45</v>
      </c>
      <c r="L11" s="18">
        <v>0</v>
      </c>
      <c r="M11" s="18">
        <v>0</v>
      </c>
      <c r="N11" s="18">
        <v>1</v>
      </c>
      <c r="O11" s="18">
        <v>0</v>
      </c>
      <c r="P11" s="18">
        <v>589074447</v>
      </c>
      <c r="Q11" s="18">
        <v>2098</v>
      </c>
      <c r="S11" t="s">
        <v>54</v>
      </c>
      <c r="T11">
        <v>0</v>
      </c>
      <c r="U11" t="s">
        <v>47</v>
      </c>
      <c r="V11">
        <f>MATCH(D11,Отчет!$D:$D,0)</f>
        <v>14</v>
      </c>
    </row>
    <row r="12" spans="1:22" x14ac:dyDescent="0.2">
      <c r="A12" s="18">
        <v>590517161</v>
      </c>
      <c r="B12" s="18">
        <v>5</v>
      </c>
      <c r="C12" s="18" t="s">
        <v>41</v>
      </c>
      <c r="D12" s="18">
        <v>504417929</v>
      </c>
      <c r="E12" s="7" t="s">
        <v>38</v>
      </c>
      <c r="F12" s="18" t="s">
        <v>49</v>
      </c>
      <c r="G12" s="7" t="s">
        <v>53</v>
      </c>
      <c r="H12" s="18">
        <v>0</v>
      </c>
      <c r="I12" s="18" t="s">
        <v>44</v>
      </c>
      <c r="J12" s="18" t="s">
        <v>45</v>
      </c>
      <c r="L12" s="18">
        <v>0</v>
      </c>
      <c r="M12" s="18">
        <v>0</v>
      </c>
      <c r="N12" s="18">
        <v>1</v>
      </c>
      <c r="O12" s="18">
        <v>0</v>
      </c>
      <c r="P12" s="18">
        <v>589074447</v>
      </c>
      <c r="Q12" s="18">
        <v>2098</v>
      </c>
      <c r="S12" t="s">
        <v>54</v>
      </c>
      <c r="T12">
        <v>0</v>
      </c>
      <c r="U12" t="s">
        <v>47</v>
      </c>
      <c r="V12">
        <f>MATCH(D12,Отчет!$D:$D,0)</f>
        <v>15</v>
      </c>
    </row>
    <row r="13" spans="1:22" x14ac:dyDescent="0.2">
      <c r="A13" s="18">
        <v>590517152</v>
      </c>
      <c r="B13" s="18">
        <v>8</v>
      </c>
      <c r="C13" s="18" t="s">
        <v>41</v>
      </c>
      <c r="D13" s="18">
        <v>504417899</v>
      </c>
      <c r="E13" s="7" t="s">
        <v>37</v>
      </c>
      <c r="F13" s="18" t="s">
        <v>50</v>
      </c>
      <c r="G13" s="7" t="s">
        <v>53</v>
      </c>
      <c r="H13" s="18">
        <v>0</v>
      </c>
      <c r="I13" s="18" t="s">
        <v>44</v>
      </c>
      <c r="J13" s="18" t="s">
        <v>45</v>
      </c>
      <c r="L13" s="18">
        <v>0</v>
      </c>
      <c r="M13" s="18">
        <v>0</v>
      </c>
      <c r="N13" s="18">
        <v>1</v>
      </c>
      <c r="O13" s="18">
        <v>0</v>
      </c>
      <c r="P13" s="18">
        <v>589074447</v>
      </c>
      <c r="Q13" s="18">
        <v>2098</v>
      </c>
      <c r="S13" t="s">
        <v>54</v>
      </c>
      <c r="T13">
        <v>0</v>
      </c>
      <c r="U13" t="s">
        <v>47</v>
      </c>
      <c r="V13">
        <f>MATCH(D13,Отчет!$D:$D,0)</f>
        <v>16</v>
      </c>
    </row>
    <row r="14" spans="1:22" x14ac:dyDescent="0.2">
      <c r="A14" s="18">
        <v>590517148</v>
      </c>
      <c r="B14" s="18">
        <v>8</v>
      </c>
      <c r="C14" s="18" t="s">
        <v>41</v>
      </c>
      <c r="D14" s="18">
        <v>504417884</v>
      </c>
      <c r="E14" s="7" t="s">
        <v>36</v>
      </c>
      <c r="F14" s="18" t="s">
        <v>51</v>
      </c>
      <c r="G14" s="7" t="s">
        <v>53</v>
      </c>
      <c r="H14" s="18">
        <v>0</v>
      </c>
      <c r="I14" s="18" t="s">
        <v>44</v>
      </c>
      <c r="J14" s="18" t="s">
        <v>45</v>
      </c>
      <c r="L14" s="18">
        <v>0</v>
      </c>
      <c r="M14" s="18">
        <v>0</v>
      </c>
      <c r="N14" s="18">
        <v>1</v>
      </c>
      <c r="O14" s="18">
        <v>0</v>
      </c>
      <c r="P14" s="18">
        <v>589074447</v>
      </c>
      <c r="Q14" s="18">
        <v>2098</v>
      </c>
      <c r="S14" t="s">
        <v>54</v>
      </c>
      <c r="T14">
        <v>0</v>
      </c>
      <c r="U14" t="s">
        <v>47</v>
      </c>
      <c r="V14">
        <f>MATCH(D14,Отчет!$D:$D,0)</f>
        <v>12</v>
      </c>
    </row>
    <row r="15" spans="1:22" x14ac:dyDescent="0.2">
      <c r="A15" s="18">
        <v>590499254</v>
      </c>
      <c r="B15" s="18">
        <v>6</v>
      </c>
      <c r="C15" s="18" t="s">
        <v>41</v>
      </c>
      <c r="D15" s="18">
        <v>504417974</v>
      </c>
      <c r="E15" s="7" t="s">
        <v>40</v>
      </c>
      <c r="F15" s="18" t="s">
        <v>48</v>
      </c>
      <c r="G15" s="7" t="s">
        <v>55</v>
      </c>
      <c r="H15" s="18">
        <v>4</v>
      </c>
      <c r="I15" s="18" t="s">
        <v>44</v>
      </c>
      <c r="J15" s="18" t="s">
        <v>45</v>
      </c>
      <c r="L15" s="18">
        <v>24</v>
      </c>
      <c r="M15" s="18">
        <v>4</v>
      </c>
      <c r="N15" s="18">
        <v>1</v>
      </c>
      <c r="O15" s="18">
        <v>0</v>
      </c>
      <c r="P15" s="18">
        <v>589074447</v>
      </c>
      <c r="Q15" s="18">
        <v>2098</v>
      </c>
      <c r="S15" t="s">
        <v>46</v>
      </c>
      <c r="T15">
        <v>0</v>
      </c>
      <c r="U15" t="s">
        <v>47</v>
      </c>
      <c r="V15">
        <f>MATCH(D15,Отчет!$D:$D,0)</f>
        <v>13</v>
      </c>
    </row>
    <row r="16" spans="1:22" x14ac:dyDescent="0.2">
      <c r="A16" s="18">
        <v>590499222</v>
      </c>
      <c r="B16" s="18">
        <v>8</v>
      </c>
      <c r="C16" s="18" t="s">
        <v>41</v>
      </c>
      <c r="D16" s="18">
        <v>504417959</v>
      </c>
      <c r="E16" s="7" t="s">
        <v>39</v>
      </c>
      <c r="F16" s="18" t="s">
        <v>42</v>
      </c>
      <c r="G16" s="7" t="s">
        <v>55</v>
      </c>
      <c r="H16" s="18">
        <v>4</v>
      </c>
      <c r="I16" s="18" t="s">
        <v>44</v>
      </c>
      <c r="J16" s="18" t="s">
        <v>45</v>
      </c>
      <c r="L16" s="18">
        <v>32</v>
      </c>
      <c r="M16" s="18">
        <v>4</v>
      </c>
      <c r="N16" s="18">
        <v>1</v>
      </c>
      <c r="O16" s="18">
        <v>0</v>
      </c>
      <c r="P16" s="18">
        <v>589074447</v>
      </c>
      <c r="Q16" s="18">
        <v>2098</v>
      </c>
      <c r="S16" t="s">
        <v>46</v>
      </c>
      <c r="T16">
        <v>0</v>
      </c>
      <c r="U16" t="s">
        <v>47</v>
      </c>
      <c r="V16">
        <f>MATCH(D16,Отчет!$D:$D,0)</f>
        <v>14</v>
      </c>
    </row>
    <row r="17" spans="1:22" x14ac:dyDescent="0.2">
      <c r="A17" s="18">
        <v>590499075</v>
      </c>
      <c r="B17" s="18">
        <v>6</v>
      </c>
      <c r="C17" s="18" t="s">
        <v>41</v>
      </c>
      <c r="D17" s="18">
        <v>504417899</v>
      </c>
      <c r="E17" s="7" t="s">
        <v>37</v>
      </c>
      <c r="F17" s="18" t="s">
        <v>50</v>
      </c>
      <c r="G17" s="7" t="s">
        <v>55</v>
      </c>
      <c r="H17" s="18">
        <v>4</v>
      </c>
      <c r="I17" s="18" t="s">
        <v>44</v>
      </c>
      <c r="J17" s="18" t="s">
        <v>45</v>
      </c>
      <c r="L17" s="18">
        <v>0</v>
      </c>
      <c r="M17" s="18">
        <v>4</v>
      </c>
      <c r="N17" s="18">
        <v>1</v>
      </c>
      <c r="O17" s="18">
        <v>0</v>
      </c>
      <c r="P17" s="18">
        <v>589074447</v>
      </c>
      <c r="Q17" s="18">
        <v>2098</v>
      </c>
      <c r="S17" t="s">
        <v>46</v>
      </c>
      <c r="T17">
        <v>0</v>
      </c>
      <c r="U17" t="s">
        <v>47</v>
      </c>
      <c r="V17">
        <f>MATCH(D17,Отчет!$D:$D,0)</f>
        <v>16</v>
      </c>
    </row>
    <row r="18" spans="1:22" x14ac:dyDescent="0.2">
      <c r="A18" s="18">
        <v>590498929</v>
      </c>
      <c r="B18" s="18">
        <v>8</v>
      </c>
      <c r="C18" s="18" t="s">
        <v>41</v>
      </c>
      <c r="D18" s="18">
        <v>504417869</v>
      </c>
      <c r="E18" s="7" t="s">
        <v>35</v>
      </c>
      <c r="F18" s="18" t="s">
        <v>52</v>
      </c>
      <c r="G18" s="7" t="s">
        <v>55</v>
      </c>
      <c r="H18" s="18">
        <v>4</v>
      </c>
      <c r="I18" s="18" t="s">
        <v>44</v>
      </c>
      <c r="J18" s="18" t="s">
        <v>45</v>
      </c>
      <c r="L18" s="18">
        <v>0</v>
      </c>
      <c r="M18" s="18">
        <v>4</v>
      </c>
      <c r="N18" s="18">
        <v>1</v>
      </c>
      <c r="O18" s="18">
        <v>0</v>
      </c>
      <c r="P18" s="18">
        <v>589074447</v>
      </c>
      <c r="Q18" s="18">
        <v>2098</v>
      </c>
      <c r="S18" t="s">
        <v>46</v>
      </c>
      <c r="T18">
        <v>0</v>
      </c>
      <c r="U18" t="s">
        <v>47</v>
      </c>
      <c r="V18">
        <f>MATCH(D18,Отчет!$D:$D,0)</f>
        <v>17</v>
      </c>
    </row>
    <row r="19" spans="1:22" x14ac:dyDescent="0.2">
      <c r="A19" s="18">
        <v>590498988</v>
      </c>
      <c r="B19" s="18">
        <v>9</v>
      </c>
      <c r="C19" s="18" t="s">
        <v>41</v>
      </c>
      <c r="D19" s="18">
        <v>504417884</v>
      </c>
      <c r="E19" s="7" t="s">
        <v>36</v>
      </c>
      <c r="F19" s="18" t="s">
        <v>51</v>
      </c>
      <c r="G19" s="7" t="s">
        <v>55</v>
      </c>
      <c r="H19" s="18">
        <v>4</v>
      </c>
      <c r="I19" s="18" t="s">
        <v>44</v>
      </c>
      <c r="J19" s="18" t="s">
        <v>45</v>
      </c>
      <c r="L19" s="18">
        <v>36</v>
      </c>
      <c r="M19" s="18">
        <v>4</v>
      </c>
      <c r="N19" s="18">
        <v>1</v>
      </c>
      <c r="O19" s="18">
        <v>0</v>
      </c>
      <c r="P19" s="18">
        <v>589074447</v>
      </c>
      <c r="Q19" s="18">
        <v>2098</v>
      </c>
      <c r="S19" t="s">
        <v>46</v>
      </c>
      <c r="T19">
        <v>0</v>
      </c>
      <c r="U19" t="s">
        <v>47</v>
      </c>
      <c r="V19">
        <f>MATCH(D19,Отчет!$D:$D,0)</f>
        <v>12</v>
      </c>
    </row>
    <row r="20" spans="1:22" x14ac:dyDescent="0.2">
      <c r="A20" s="18">
        <v>590499157</v>
      </c>
      <c r="B20" s="18">
        <v>8</v>
      </c>
      <c r="C20" s="18" t="s">
        <v>41</v>
      </c>
      <c r="D20" s="18">
        <v>504417929</v>
      </c>
      <c r="E20" s="7" t="s">
        <v>38</v>
      </c>
      <c r="F20" s="18" t="s">
        <v>49</v>
      </c>
      <c r="G20" s="7" t="s">
        <v>55</v>
      </c>
      <c r="H20" s="18">
        <v>4</v>
      </c>
      <c r="I20" s="18" t="s">
        <v>44</v>
      </c>
      <c r="J20" s="18" t="s">
        <v>45</v>
      </c>
      <c r="L20" s="18">
        <v>32</v>
      </c>
      <c r="M20" s="18">
        <v>4</v>
      </c>
      <c r="N20" s="18">
        <v>1</v>
      </c>
      <c r="O20" s="18">
        <v>0</v>
      </c>
      <c r="P20" s="18">
        <v>589074447</v>
      </c>
      <c r="Q20" s="18">
        <v>2098</v>
      </c>
      <c r="S20" t="s">
        <v>46</v>
      </c>
      <c r="T20">
        <v>0</v>
      </c>
      <c r="U20" t="s">
        <v>47</v>
      </c>
      <c r="V20">
        <f>MATCH(D20,Отчет!$D:$D,0)</f>
        <v>15</v>
      </c>
    </row>
    <row r="21" spans="1:22" x14ac:dyDescent="0.2">
      <c r="A21" s="18">
        <v>590503406</v>
      </c>
      <c r="B21" s="18">
        <v>9</v>
      </c>
      <c r="C21" s="18" t="s">
        <v>41</v>
      </c>
      <c r="D21" s="18">
        <v>504417899</v>
      </c>
      <c r="E21" s="7" t="s">
        <v>37</v>
      </c>
      <c r="F21" s="18" t="s">
        <v>50</v>
      </c>
      <c r="G21" s="7" t="s">
        <v>56</v>
      </c>
      <c r="H21" s="18">
        <v>0</v>
      </c>
      <c r="I21" s="18" t="s">
        <v>44</v>
      </c>
      <c r="J21" s="18" t="s">
        <v>45</v>
      </c>
      <c r="L21" s="18">
        <v>0</v>
      </c>
      <c r="M21" s="18">
        <v>0</v>
      </c>
      <c r="N21" s="18">
        <v>1</v>
      </c>
      <c r="O21" s="18">
        <v>0</v>
      </c>
      <c r="P21" s="18">
        <v>589074447</v>
      </c>
      <c r="Q21" s="18">
        <v>2098</v>
      </c>
      <c r="S21" t="s">
        <v>54</v>
      </c>
      <c r="T21">
        <v>0</v>
      </c>
      <c r="U21" t="s">
        <v>47</v>
      </c>
      <c r="V21">
        <f>MATCH(D21,Отчет!$D:$D,0)</f>
        <v>16</v>
      </c>
    </row>
    <row r="22" spans="1:22" x14ac:dyDescent="0.2">
      <c r="A22" s="18">
        <v>590503426</v>
      </c>
      <c r="B22" s="18">
        <v>7</v>
      </c>
      <c r="C22" s="18" t="s">
        <v>41</v>
      </c>
      <c r="D22" s="18">
        <v>504417974</v>
      </c>
      <c r="E22" s="7" t="s">
        <v>40</v>
      </c>
      <c r="F22" s="18" t="s">
        <v>48</v>
      </c>
      <c r="G22" s="7" t="s">
        <v>56</v>
      </c>
      <c r="H22" s="18">
        <v>0</v>
      </c>
      <c r="I22" s="18" t="s">
        <v>44</v>
      </c>
      <c r="J22" s="18" t="s">
        <v>45</v>
      </c>
      <c r="L22" s="18">
        <v>0</v>
      </c>
      <c r="M22" s="18">
        <v>0</v>
      </c>
      <c r="N22" s="18">
        <v>1</v>
      </c>
      <c r="O22" s="18">
        <v>0</v>
      </c>
      <c r="P22" s="18">
        <v>589074447</v>
      </c>
      <c r="Q22" s="18">
        <v>2098</v>
      </c>
      <c r="S22" t="s">
        <v>54</v>
      </c>
      <c r="T22">
        <v>0</v>
      </c>
      <c r="U22" t="s">
        <v>47</v>
      </c>
      <c r="V22">
        <f>MATCH(D22,Отчет!$D:$D,0)</f>
        <v>13</v>
      </c>
    </row>
    <row r="23" spans="1:22" x14ac:dyDescent="0.2">
      <c r="A23" s="18">
        <v>590503402</v>
      </c>
      <c r="B23" s="18">
        <v>9</v>
      </c>
      <c r="C23" s="18" t="s">
        <v>41</v>
      </c>
      <c r="D23" s="18">
        <v>504417884</v>
      </c>
      <c r="E23" s="7" t="s">
        <v>36</v>
      </c>
      <c r="F23" s="18" t="s">
        <v>51</v>
      </c>
      <c r="G23" s="7" t="s">
        <v>56</v>
      </c>
      <c r="H23" s="18">
        <v>0</v>
      </c>
      <c r="I23" s="18" t="s">
        <v>44</v>
      </c>
      <c r="J23" s="18" t="s">
        <v>45</v>
      </c>
      <c r="L23" s="18">
        <v>0</v>
      </c>
      <c r="M23" s="18">
        <v>0</v>
      </c>
      <c r="N23" s="18">
        <v>1</v>
      </c>
      <c r="O23" s="18">
        <v>0</v>
      </c>
      <c r="P23" s="18">
        <v>589074447</v>
      </c>
      <c r="Q23" s="18">
        <v>2098</v>
      </c>
      <c r="S23" t="s">
        <v>54</v>
      </c>
      <c r="T23">
        <v>0</v>
      </c>
      <c r="U23" t="s">
        <v>47</v>
      </c>
      <c r="V23">
        <f>MATCH(D23,Отчет!$D:$D,0)</f>
        <v>12</v>
      </c>
    </row>
    <row r="24" spans="1:22" x14ac:dyDescent="0.2">
      <c r="A24" s="18">
        <v>590503398</v>
      </c>
      <c r="B24" s="18">
        <v>9</v>
      </c>
      <c r="C24" s="18" t="s">
        <v>41</v>
      </c>
      <c r="D24" s="18">
        <v>504417869</v>
      </c>
      <c r="E24" s="7" t="s">
        <v>35</v>
      </c>
      <c r="F24" s="18" t="s">
        <v>52</v>
      </c>
      <c r="G24" s="7" t="s">
        <v>56</v>
      </c>
      <c r="H24" s="18">
        <v>0</v>
      </c>
      <c r="I24" s="18" t="s">
        <v>44</v>
      </c>
      <c r="J24" s="18" t="s">
        <v>45</v>
      </c>
      <c r="L24" s="18">
        <v>0</v>
      </c>
      <c r="M24" s="18">
        <v>0</v>
      </c>
      <c r="N24" s="18">
        <v>1</v>
      </c>
      <c r="O24" s="18">
        <v>0</v>
      </c>
      <c r="P24" s="18">
        <v>589074447</v>
      </c>
      <c r="Q24" s="18">
        <v>2098</v>
      </c>
      <c r="S24" t="s">
        <v>54</v>
      </c>
      <c r="T24">
        <v>0</v>
      </c>
      <c r="U24" t="s">
        <v>47</v>
      </c>
      <c r="V24">
        <f>MATCH(D24,Отчет!$D:$D,0)</f>
        <v>17</v>
      </c>
    </row>
    <row r="25" spans="1:22" x14ac:dyDescent="0.2">
      <c r="A25" s="18">
        <v>590503422</v>
      </c>
      <c r="B25" s="18">
        <v>8</v>
      </c>
      <c r="C25" s="18" t="s">
        <v>41</v>
      </c>
      <c r="D25" s="18">
        <v>504417959</v>
      </c>
      <c r="E25" s="7" t="s">
        <v>39</v>
      </c>
      <c r="F25" s="18" t="s">
        <v>42</v>
      </c>
      <c r="G25" s="7" t="s">
        <v>56</v>
      </c>
      <c r="H25" s="18">
        <v>0</v>
      </c>
      <c r="I25" s="18" t="s">
        <v>44</v>
      </c>
      <c r="J25" s="18" t="s">
        <v>45</v>
      </c>
      <c r="L25" s="18">
        <v>0</v>
      </c>
      <c r="M25" s="18">
        <v>0</v>
      </c>
      <c r="N25" s="18">
        <v>1</v>
      </c>
      <c r="O25" s="18">
        <v>0</v>
      </c>
      <c r="P25" s="18">
        <v>589074447</v>
      </c>
      <c r="Q25" s="18">
        <v>2098</v>
      </c>
      <c r="S25" t="s">
        <v>54</v>
      </c>
      <c r="T25">
        <v>0</v>
      </c>
      <c r="U25" t="s">
        <v>47</v>
      </c>
      <c r="V25">
        <f>MATCH(D25,Отчет!$D:$D,0)</f>
        <v>14</v>
      </c>
    </row>
    <row r="26" spans="1:22" x14ac:dyDescent="0.2">
      <c r="A26" s="18">
        <v>590503414</v>
      </c>
      <c r="B26" s="18">
        <v>8</v>
      </c>
      <c r="C26" s="18" t="s">
        <v>41</v>
      </c>
      <c r="D26" s="18">
        <v>504417929</v>
      </c>
      <c r="E26" s="7" t="s">
        <v>38</v>
      </c>
      <c r="F26" s="18" t="s">
        <v>49</v>
      </c>
      <c r="G26" s="7" t="s">
        <v>56</v>
      </c>
      <c r="H26" s="18">
        <v>0</v>
      </c>
      <c r="I26" s="18" t="s">
        <v>44</v>
      </c>
      <c r="J26" s="18" t="s">
        <v>45</v>
      </c>
      <c r="L26" s="18">
        <v>0</v>
      </c>
      <c r="M26" s="18">
        <v>0</v>
      </c>
      <c r="N26" s="18">
        <v>1</v>
      </c>
      <c r="O26" s="18">
        <v>0</v>
      </c>
      <c r="P26" s="18">
        <v>589074447</v>
      </c>
      <c r="Q26" s="18">
        <v>2098</v>
      </c>
      <c r="S26" t="s">
        <v>54</v>
      </c>
      <c r="T26">
        <v>0</v>
      </c>
      <c r="U26" t="s">
        <v>47</v>
      </c>
      <c r="V26">
        <f>MATCH(D26,Отчет!$D:$D,0)</f>
        <v>15</v>
      </c>
    </row>
    <row r="27" spans="1:22" x14ac:dyDescent="0.2">
      <c r="A27" s="18">
        <v>672784028</v>
      </c>
      <c r="B27" s="18">
        <v>10</v>
      </c>
      <c r="C27" s="18" t="s">
        <v>41</v>
      </c>
      <c r="D27" s="18">
        <v>504417959</v>
      </c>
      <c r="E27" s="7" t="s">
        <v>39</v>
      </c>
      <c r="F27" s="18" t="s">
        <v>42</v>
      </c>
      <c r="G27" s="7" t="s">
        <v>57</v>
      </c>
      <c r="H27" s="18">
        <v>4</v>
      </c>
      <c r="I27" s="18" t="s">
        <v>44</v>
      </c>
      <c r="J27" s="18" t="s">
        <v>58</v>
      </c>
      <c r="L27" s="18">
        <v>40</v>
      </c>
      <c r="M27" s="18">
        <v>4</v>
      </c>
      <c r="N27" s="18">
        <v>1</v>
      </c>
      <c r="O27" s="18">
        <v>0</v>
      </c>
      <c r="P27" s="18">
        <v>589074447</v>
      </c>
      <c r="Q27" s="18">
        <v>2098</v>
      </c>
      <c r="S27" t="s">
        <v>59</v>
      </c>
      <c r="T27">
        <v>0</v>
      </c>
      <c r="U27" t="s">
        <v>47</v>
      </c>
      <c r="V27">
        <f>MATCH(D27,Отчет!$D:$D,0)</f>
        <v>14</v>
      </c>
    </row>
    <row r="28" spans="1:22" x14ac:dyDescent="0.2">
      <c r="A28" s="18">
        <v>672784008</v>
      </c>
      <c r="B28" s="18">
        <v>10</v>
      </c>
      <c r="C28" s="18" t="s">
        <v>41</v>
      </c>
      <c r="D28" s="18">
        <v>504417869</v>
      </c>
      <c r="E28" s="7" t="s">
        <v>35</v>
      </c>
      <c r="F28" s="18" t="s">
        <v>52</v>
      </c>
      <c r="G28" s="7" t="s">
        <v>57</v>
      </c>
      <c r="H28" s="18">
        <v>4</v>
      </c>
      <c r="I28" s="18" t="s">
        <v>44</v>
      </c>
      <c r="J28" s="18" t="s">
        <v>58</v>
      </c>
      <c r="L28" s="18">
        <v>40</v>
      </c>
      <c r="M28" s="18">
        <v>4</v>
      </c>
      <c r="N28" s="18">
        <v>1</v>
      </c>
      <c r="O28" s="18">
        <v>0</v>
      </c>
      <c r="P28" s="18">
        <v>589074447</v>
      </c>
      <c r="Q28" s="18">
        <v>2098</v>
      </c>
      <c r="S28" t="s">
        <v>59</v>
      </c>
      <c r="T28">
        <v>0</v>
      </c>
      <c r="U28" t="s">
        <v>47</v>
      </c>
      <c r="V28">
        <f>MATCH(D28,Отчет!$D:$D,0)</f>
        <v>17</v>
      </c>
    </row>
    <row r="29" spans="1:22" x14ac:dyDescent="0.2">
      <c r="A29" s="18">
        <v>672784032</v>
      </c>
      <c r="B29" s="18">
        <v>8</v>
      </c>
      <c r="C29" s="18" t="s">
        <v>41</v>
      </c>
      <c r="D29" s="18">
        <v>504417974</v>
      </c>
      <c r="E29" s="7" t="s">
        <v>40</v>
      </c>
      <c r="F29" s="18" t="s">
        <v>48</v>
      </c>
      <c r="G29" s="7" t="s">
        <v>57</v>
      </c>
      <c r="H29" s="18">
        <v>4</v>
      </c>
      <c r="I29" s="18" t="s">
        <v>44</v>
      </c>
      <c r="J29" s="18" t="s">
        <v>58</v>
      </c>
      <c r="L29" s="18">
        <v>32</v>
      </c>
      <c r="M29" s="18">
        <v>4</v>
      </c>
      <c r="N29" s="18">
        <v>1</v>
      </c>
      <c r="O29" s="18">
        <v>0</v>
      </c>
      <c r="P29" s="18">
        <v>589074447</v>
      </c>
      <c r="Q29" s="18">
        <v>2098</v>
      </c>
      <c r="S29" t="s">
        <v>59</v>
      </c>
      <c r="T29">
        <v>0</v>
      </c>
      <c r="U29" t="s">
        <v>47</v>
      </c>
      <c r="V29">
        <f>MATCH(D29,Отчет!$D:$D,0)</f>
        <v>13</v>
      </c>
    </row>
    <row r="30" spans="1:22" x14ac:dyDescent="0.2">
      <c r="A30" s="18">
        <v>672784016</v>
      </c>
      <c r="B30" s="18">
        <v>10</v>
      </c>
      <c r="C30" s="18" t="s">
        <v>41</v>
      </c>
      <c r="D30" s="18">
        <v>504417899</v>
      </c>
      <c r="E30" s="7" t="s">
        <v>37</v>
      </c>
      <c r="F30" s="18" t="s">
        <v>50</v>
      </c>
      <c r="G30" s="7" t="s">
        <v>57</v>
      </c>
      <c r="H30" s="18">
        <v>4</v>
      </c>
      <c r="I30" s="18" t="s">
        <v>44</v>
      </c>
      <c r="J30" s="18" t="s">
        <v>58</v>
      </c>
      <c r="L30" s="18">
        <v>40</v>
      </c>
      <c r="M30" s="18">
        <v>4</v>
      </c>
      <c r="N30" s="18">
        <v>1</v>
      </c>
      <c r="O30" s="18">
        <v>0</v>
      </c>
      <c r="P30" s="18">
        <v>589074447</v>
      </c>
      <c r="Q30" s="18">
        <v>2098</v>
      </c>
      <c r="S30" t="s">
        <v>59</v>
      </c>
      <c r="T30">
        <v>0</v>
      </c>
      <c r="U30" t="s">
        <v>47</v>
      </c>
      <c r="V30">
        <f>MATCH(D30,Отчет!$D:$D,0)</f>
        <v>16</v>
      </c>
    </row>
    <row r="31" spans="1:22" x14ac:dyDescent="0.2">
      <c r="A31" s="18">
        <v>672784024</v>
      </c>
      <c r="B31" s="18">
        <v>8</v>
      </c>
      <c r="C31" s="18" t="s">
        <v>41</v>
      </c>
      <c r="D31" s="18">
        <v>504417929</v>
      </c>
      <c r="E31" s="7" t="s">
        <v>38</v>
      </c>
      <c r="F31" s="18" t="s">
        <v>49</v>
      </c>
      <c r="G31" s="7" t="s">
        <v>57</v>
      </c>
      <c r="H31" s="18">
        <v>4</v>
      </c>
      <c r="I31" s="18" t="s">
        <v>44</v>
      </c>
      <c r="J31" s="18" t="s">
        <v>58</v>
      </c>
      <c r="L31" s="18">
        <v>32</v>
      </c>
      <c r="M31" s="18">
        <v>4</v>
      </c>
      <c r="N31" s="18">
        <v>1</v>
      </c>
      <c r="O31" s="18">
        <v>0</v>
      </c>
      <c r="P31" s="18">
        <v>589074447</v>
      </c>
      <c r="Q31" s="18">
        <v>2098</v>
      </c>
      <c r="S31" t="s">
        <v>59</v>
      </c>
      <c r="T31">
        <v>0</v>
      </c>
      <c r="U31" t="s">
        <v>47</v>
      </c>
      <c r="V31">
        <f>MATCH(D31,Отчет!$D:$D,0)</f>
        <v>15</v>
      </c>
    </row>
    <row r="32" spans="1:22" x14ac:dyDescent="0.2">
      <c r="A32" s="18">
        <v>672784012</v>
      </c>
      <c r="B32" s="18">
        <v>8</v>
      </c>
      <c r="C32" s="18" t="s">
        <v>41</v>
      </c>
      <c r="D32" s="18">
        <v>504417884</v>
      </c>
      <c r="E32" s="7" t="s">
        <v>36</v>
      </c>
      <c r="F32" s="18" t="s">
        <v>51</v>
      </c>
      <c r="G32" s="7" t="s">
        <v>57</v>
      </c>
      <c r="H32" s="18">
        <v>4</v>
      </c>
      <c r="I32" s="18" t="s">
        <v>44</v>
      </c>
      <c r="J32" s="18" t="s">
        <v>58</v>
      </c>
      <c r="L32" s="18">
        <v>32</v>
      </c>
      <c r="M32" s="18">
        <v>4</v>
      </c>
      <c r="N32" s="18">
        <v>1</v>
      </c>
      <c r="O32" s="18">
        <v>0</v>
      </c>
      <c r="P32" s="18">
        <v>589074447</v>
      </c>
      <c r="Q32" s="18">
        <v>2098</v>
      </c>
      <c r="S32" t="s">
        <v>59</v>
      </c>
      <c r="T32">
        <v>0</v>
      </c>
      <c r="U32" t="s">
        <v>47</v>
      </c>
      <c r="V32">
        <f>MATCH(D32,Отчет!$D:$D,0)</f>
        <v>12</v>
      </c>
    </row>
    <row r="33" spans="1:22" x14ac:dyDescent="0.2">
      <c r="A33" s="18">
        <v>590499169</v>
      </c>
      <c r="B33" s="18">
        <v>10</v>
      </c>
      <c r="C33" s="18" t="s">
        <v>41</v>
      </c>
      <c r="D33" s="18">
        <v>504417929</v>
      </c>
      <c r="E33" s="7" t="s">
        <v>38</v>
      </c>
      <c r="F33" s="18" t="s">
        <v>49</v>
      </c>
      <c r="G33" s="7" t="s">
        <v>60</v>
      </c>
      <c r="H33" s="18">
        <v>4</v>
      </c>
      <c r="I33" s="18" t="s">
        <v>44</v>
      </c>
      <c r="J33" s="18" t="s">
        <v>58</v>
      </c>
      <c r="L33" s="18">
        <v>40</v>
      </c>
      <c r="M33" s="18">
        <v>4</v>
      </c>
      <c r="N33" s="18">
        <v>1</v>
      </c>
      <c r="O33" s="18">
        <v>0</v>
      </c>
      <c r="P33" s="18">
        <v>589074447</v>
      </c>
      <c r="Q33" s="18">
        <v>2098</v>
      </c>
      <c r="S33" t="s">
        <v>46</v>
      </c>
      <c r="T33">
        <v>0</v>
      </c>
      <c r="U33" t="s">
        <v>47</v>
      </c>
      <c r="V33">
        <f>MATCH(D33,Отчет!$D:$D,0)</f>
        <v>15</v>
      </c>
    </row>
    <row r="34" spans="1:22" x14ac:dyDescent="0.2">
      <c r="A34" s="18">
        <v>590498954</v>
      </c>
      <c r="B34" s="18">
        <v>10</v>
      </c>
      <c r="C34" s="18" t="s">
        <v>41</v>
      </c>
      <c r="D34" s="18">
        <v>504417869</v>
      </c>
      <c r="E34" s="7" t="s">
        <v>35</v>
      </c>
      <c r="F34" s="18" t="s">
        <v>52</v>
      </c>
      <c r="G34" s="7" t="s">
        <v>60</v>
      </c>
      <c r="H34" s="18">
        <v>4</v>
      </c>
      <c r="I34" s="18" t="s">
        <v>44</v>
      </c>
      <c r="J34" s="18" t="s">
        <v>58</v>
      </c>
      <c r="L34" s="18">
        <v>40</v>
      </c>
      <c r="M34" s="18">
        <v>4</v>
      </c>
      <c r="N34" s="18">
        <v>1</v>
      </c>
      <c r="O34" s="18">
        <v>0</v>
      </c>
      <c r="P34" s="18">
        <v>589074447</v>
      </c>
      <c r="Q34" s="18">
        <v>2098</v>
      </c>
      <c r="S34" t="s">
        <v>46</v>
      </c>
      <c r="T34">
        <v>0</v>
      </c>
      <c r="U34" t="s">
        <v>47</v>
      </c>
      <c r="V34">
        <f>MATCH(D34,Отчет!$D:$D,0)</f>
        <v>17</v>
      </c>
    </row>
    <row r="35" spans="1:22" x14ac:dyDescent="0.2">
      <c r="A35" s="18">
        <v>590499030</v>
      </c>
      <c r="B35" s="18">
        <v>10</v>
      </c>
      <c r="C35" s="18" t="s">
        <v>41</v>
      </c>
      <c r="D35" s="18">
        <v>504417884</v>
      </c>
      <c r="E35" s="7" t="s">
        <v>36</v>
      </c>
      <c r="F35" s="18" t="s">
        <v>51</v>
      </c>
      <c r="G35" s="7" t="s">
        <v>60</v>
      </c>
      <c r="H35" s="18">
        <v>4</v>
      </c>
      <c r="I35" s="18" t="s">
        <v>44</v>
      </c>
      <c r="J35" s="18" t="s">
        <v>58</v>
      </c>
      <c r="L35" s="18">
        <v>40</v>
      </c>
      <c r="M35" s="18">
        <v>4</v>
      </c>
      <c r="N35" s="18">
        <v>1</v>
      </c>
      <c r="O35" s="18">
        <v>0</v>
      </c>
      <c r="P35" s="18">
        <v>589074447</v>
      </c>
      <c r="Q35" s="18">
        <v>2098</v>
      </c>
      <c r="S35" t="s">
        <v>46</v>
      </c>
      <c r="T35">
        <v>0</v>
      </c>
      <c r="U35" t="s">
        <v>47</v>
      </c>
      <c r="V35">
        <f>MATCH(D35,Отчет!$D:$D,0)</f>
        <v>12</v>
      </c>
    </row>
    <row r="36" spans="1:22" x14ac:dyDescent="0.2">
      <c r="A36" s="18">
        <v>590499234</v>
      </c>
      <c r="B36" s="18">
        <v>10</v>
      </c>
      <c r="C36" s="18" t="s">
        <v>41</v>
      </c>
      <c r="D36" s="18">
        <v>504417959</v>
      </c>
      <c r="E36" s="7" t="s">
        <v>39</v>
      </c>
      <c r="F36" s="18" t="s">
        <v>42</v>
      </c>
      <c r="G36" s="7" t="s">
        <v>60</v>
      </c>
      <c r="H36" s="18">
        <v>4</v>
      </c>
      <c r="I36" s="18" t="s">
        <v>44</v>
      </c>
      <c r="J36" s="18" t="s">
        <v>58</v>
      </c>
      <c r="L36" s="18">
        <v>40</v>
      </c>
      <c r="M36" s="18">
        <v>4</v>
      </c>
      <c r="N36" s="18">
        <v>1</v>
      </c>
      <c r="O36" s="18">
        <v>0</v>
      </c>
      <c r="P36" s="18">
        <v>589074447</v>
      </c>
      <c r="Q36" s="18">
        <v>2098</v>
      </c>
      <c r="S36" t="s">
        <v>46</v>
      </c>
      <c r="T36">
        <v>0</v>
      </c>
      <c r="U36" t="s">
        <v>47</v>
      </c>
      <c r="V36">
        <f>MATCH(D36,Отчет!$D:$D,0)</f>
        <v>14</v>
      </c>
    </row>
    <row r="37" spans="1:22" x14ac:dyDescent="0.2">
      <c r="A37" s="18">
        <v>590499089</v>
      </c>
      <c r="B37" s="18">
        <v>10</v>
      </c>
      <c r="C37" s="18" t="s">
        <v>41</v>
      </c>
      <c r="D37" s="18">
        <v>504417899</v>
      </c>
      <c r="E37" s="7" t="s">
        <v>37</v>
      </c>
      <c r="F37" s="18" t="s">
        <v>50</v>
      </c>
      <c r="G37" s="7" t="s">
        <v>60</v>
      </c>
      <c r="H37" s="18">
        <v>4</v>
      </c>
      <c r="I37" s="18" t="s">
        <v>44</v>
      </c>
      <c r="J37" s="18" t="s">
        <v>58</v>
      </c>
      <c r="L37" s="18">
        <v>40</v>
      </c>
      <c r="M37" s="18">
        <v>4</v>
      </c>
      <c r="N37" s="18">
        <v>1</v>
      </c>
      <c r="O37" s="18">
        <v>0</v>
      </c>
      <c r="P37" s="18">
        <v>589074447</v>
      </c>
      <c r="Q37" s="18">
        <v>2098</v>
      </c>
      <c r="S37" t="s">
        <v>46</v>
      </c>
      <c r="T37">
        <v>0</v>
      </c>
      <c r="U37" t="s">
        <v>47</v>
      </c>
      <c r="V37">
        <f>MATCH(D37,Отчет!$D:$D,0)</f>
        <v>16</v>
      </c>
    </row>
    <row r="38" spans="1:22" x14ac:dyDescent="0.2">
      <c r="A38" s="18">
        <v>590499266</v>
      </c>
      <c r="B38" s="18">
        <v>10</v>
      </c>
      <c r="C38" s="18" t="s">
        <v>41</v>
      </c>
      <c r="D38" s="18">
        <v>504417974</v>
      </c>
      <c r="E38" s="7" t="s">
        <v>40</v>
      </c>
      <c r="F38" s="18" t="s">
        <v>48</v>
      </c>
      <c r="G38" s="7" t="s">
        <v>60</v>
      </c>
      <c r="H38" s="18">
        <v>4</v>
      </c>
      <c r="I38" s="18" t="s">
        <v>44</v>
      </c>
      <c r="J38" s="18" t="s">
        <v>58</v>
      </c>
      <c r="L38" s="18">
        <v>40</v>
      </c>
      <c r="M38" s="18">
        <v>4</v>
      </c>
      <c r="N38" s="18">
        <v>1</v>
      </c>
      <c r="O38" s="18">
        <v>0</v>
      </c>
      <c r="P38" s="18">
        <v>589074447</v>
      </c>
      <c r="Q38" s="18">
        <v>2098</v>
      </c>
      <c r="S38" t="s">
        <v>46</v>
      </c>
      <c r="T38">
        <v>0</v>
      </c>
      <c r="U38" t="s">
        <v>47</v>
      </c>
      <c r="V38">
        <f>MATCH(D38,Отчет!$D:$D,0)</f>
        <v>13</v>
      </c>
    </row>
    <row r="39" spans="1:22" x14ac:dyDescent="0.2">
      <c r="A39" s="18">
        <v>836271935</v>
      </c>
      <c r="B39" s="18">
        <v>10</v>
      </c>
      <c r="C39" s="18" t="s">
        <v>41</v>
      </c>
      <c r="D39" s="18">
        <v>504417869</v>
      </c>
      <c r="E39" s="7" t="s">
        <v>35</v>
      </c>
      <c r="F39" s="18" t="s">
        <v>52</v>
      </c>
      <c r="G39" s="7" t="s">
        <v>61</v>
      </c>
      <c r="H39" s="18">
        <v>4</v>
      </c>
      <c r="I39" s="18" t="s">
        <v>44</v>
      </c>
      <c r="J39" s="18" t="s">
        <v>58</v>
      </c>
      <c r="L39" s="18">
        <v>0</v>
      </c>
      <c r="M39" s="18">
        <v>4</v>
      </c>
      <c r="N39" s="18">
        <v>1</v>
      </c>
      <c r="O39" s="18">
        <v>0</v>
      </c>
      <c r="P39" s="18">
        <v>589074447</v>
      </c>
      <c r="Q39" s="18">
        <v>2098</v>
      </c>
      <c r="S39" t="s">
        <v>59</v>
      </c>
      <c r="T39">
        <v>0</v>
      </c>
      <c r="U39" t="s">
        <v>47</v>
      </c>
      <c r="V39">
        <f>MATCH(D39,Отчет!$D:$D,0)</f>
        <v>17</v>
      </c>
    </row>
    <row r="40" spans="1:22" x14ac:dyDescent="0.2">
      <c r="A40" s="18">
        <v>836271939</v>
      </c>
      <c r="B40" s="18">
        <v>10</v>
      </c>
      <c r="C40" s="18" t="s">
        <v>41</v>
      </c>
      <c r="D40" s="18">
        <v>504417884</v>
      </c>
      <c r="E40" s="7" t="s">
        <v>36</v>
      </c>
      <c r="F40" s="18" t="s">
        <v>51</v>
      </c>
      <c r="G40" s="7" t="s">
        <v>61</v>
      </c>
      <c r="H40" s="18">
        <v>4</v>
      </c>
      <c r="I40" s="18" t="s">
        <v>44</v>
      </c>
      <c r="J40" s="18" t="s">
        <v>58</v>
      </c>
      <c r="L40" s="18">
        <v>0</v>
      </c>
      <c r="M40" s="18">
        <v>4</v>
      </c>
      <c r="N40" s="18">
        <v>1</v>
      </c>
      <c r="O40" s="18">
        <v>0</v>
      </c>
      <c r="P40" s="18">
        <v>589074447</v>
      </c>
      <c r="Q40" s="18">
        <v>2098</v>
      </c>
      <c r="S40" t="s">
        <v>59</v>
      </c>
      <c r="T40">
        <v>0</v>
      </c>
      <c r="U40" t="s">
        <v>47</v>
      </c>
      <c r="V40">
        <f>MATCH(D40,Отчет!$D:$D,0)</f>
        <v>12</v>
      </c>
    </row>
    <row r="41" spans="1:22" x14ac:dyDescent="0.2">
      <c r="A41" s="18">
        <v>836271931</v>
      </c>
      <c r="B41" s="18">
        <v>10</v>
      </c>
      <c r="C41" s="18" t="s">
        <v>41</v>
      </c>
      <c r="D41" s="18">
        <v>504417899</v>
      </c>
      <c r="E41" s="7" t="s">
        <v>37</v>
      </c>
      <c r="F41" s="18" t="s">
        <v>50</v>
      </c>
      <c r="G41" s="7" t="s">
        <v>61</v>
      </c>
      <c r="H41" s="18">
        <v>4</v>
      </c>
      <c r="I41" s="18" t="s">
        <v>44</v>
      </c>
      <c r="J41" s="18" t="s">
        <v>58</v>
      </c>
      <c r="L41" s="18">
        <v>0</v>
      </c>
      <c r="M41" s="18">
        <v>4</v>
      </c>
      <c r="N41" s="18">
        <v>1</v>
      </c>
      <c r="O41" s="18">
        <v>0</v>
      </c>
      <c r="P41" s="18">
        <v>589074447</v>
      </c>
      <c r="Q41" s="18">
        <v>2098</v>
      </c>
      <c r="S41" t="s">
        <v>59</v>
      </c>
      <c r="T41">
        <v>0</v>
      </c>
      <c r="U41" t="s">
        <v>47</v>
      </c>
      <c r="V41">
        <f>MATCH(D41,Отчет!$D:$D,0)</f>
        <v>16</v>
      </c>
    </row>
    <row r="42" spans="1:22" x14ac:dyDescent="0.2">
      <c r="A42" s="18">
        <v>836271943</v>
      </c>
      <c r="B42" s="18">
        <v>10</v>
      </c>
      <c r="C42" s="18" t="s">
        <v>41</v>
      </c>
      <c r="D42" s="18">
        <v>504417929</v>
      </c>
      <c r="E42" s="7" t="s">
        <v>38</v>
      </c>
      <c r="F42" s="18" t="s">
        <v>49</v>
      </c>
      <c r="G42" s="7" t="s">
        <v>61</v>
      </c>
      <c r="H42" s="18">
        <v>4</v>
      </c>
      <c r="I42" s="18" t="s">
        <v>44</v>
      </c>
      <c r="J42" s="18" t="s">
        <v>58</v>
      </c>
      <c r="L42" s="18">
        <v>0</v>
      </c>
      <c r="M42" s="18">
        <v>4</v>
      </c>
      <c r="N42" s="18">
        <v>1</v>
      </c>
      <c r="O42" s="18">
        <v>0</v>
      </c>
      <c r="P42" s="18">
        <v>589074447</v>
      </c>
      <c r="Q42" s="18">
        <v>2098</v>
      </c>
      <c r="S42" t="s">
        <v>59</v>
      </c>
      <c r="T42">
        <v>0</v>
      </c>
      <c r="U42" t="s">
        <v>47</v>
      </c>
      <c r="V42">
        <f>MATCH(D42,Отчет!$D:$D,0)</f>
        <v>15</v>
      </c>
    </row>
    <row r="43" spans="1:22" x14ac:dyDescent="0.2">
      <c r="A43" s="18">
        <v>836271947</v>
      </c>
      <c r="B43" s="18">
        <v>10</v>
      </c>
      <c r="C43" s="18" t="s">
        <v>41</v>
      </c>
      <c r="D43" s="18">
        <v>504417959</v>
      </c>
      <c r="E43" s="7" t="s">
        <v>39</v>
      </c>
      <c r="F43" s="18" t="s">
        <v>42</v>
      </c>
      <c r="G43" s="7" t="s">
        <v>61</v>
      </c>
      <c r="H43" s="18">
        <v>4</v>
      </c>
      <c r="I43" s="18" t="s">
        <v>44</v>
      </c>
      <c r="J43" s="18" t="s">
        <v>58</v>
      </c>
      <c r="L43" s="18">
        <v>0</v>
      </c>
      <c r="M43" s="18">
        <v>4</v>
      </c>
      <c r="N43" s="18">
        <v>1</v>
      </c>
      <c r="O43" s="18">
        <v>0</v>
      </c>
      <c r="P43" s="18">
        <v>589074447</v>
      </c>
      <c r="Q43" s="18">
        <v>2098</v>
      </c>
      <c r="S43" t="s">
        <v>59</v>
      </c>
      <c r="T43">
        <v>0</v>
      </c>
      <c r="U43" t="s">
        <v>47</v>
      </c>
      <c r="V43">
        <f>MATCH(D43,Отчет!$D:$D,0)</f>
        <v>14</v>
      </c>
    </row>
    <row r="44" spans="1:22" x14ac:dyDescent="0.2">
      <c r="A44" s="18">
        <v>836271951</v>
      </c>
      <c r="B44" s="18">
        <v>10</v>
      </c>
      <c r="C44" s="18" t="s">
        <v>41</v>
      </c>
      <c r="D44" s="18">
        <v>504417974</v>
      </c>
      <c r="E44" s="7" t="s">
        <v>40</v>
      </c>
      <c r="F44" s="18" t="s">
        <v>48</v>
      </c>
      <c r="G44" s="7" t="s">
        <v>61</v>
      </c>
      <c r="H44" s="18">
        <v>4</v>
      </c>
      <c r="I44" s="18" t="s">
        <v>44</v>
      </c>
      <c r="J44" s="18" t="s">
        <v>58</v>
      </c>
      <c r="L44" s="18">
        <v>0</v>
      </c>
      <c r="M44" s="18">
        <v>4</v>
      </c>
      <c r="N44" s="18">
        <v>1</v>
      </c>
      <c r="O44" s="18">
        <v>0</v>
      </c>
      <c r="P44" s="18">
        <v>589074447</v>
      </c>
      <c r="Q44" s="18">
        <v>2098</v>
      </c>
      <c r="S44" t="s">
        <v>59</v>
      </c>
      <c r="T44">
        <v>0</v>
      </c>
      <c r="U44" t="s">
        <v>47</v>
      </c>
      <c r="V44">
        <f>MATCH(D44,Отчет!$D:$D,0)</f>
        <v>13</v>
      </c>
    </row>
    <row r="45" spans="1:22" x14ac:dyDescent="0.2">
      <c r="A45" s="18">
        <v>590498949</v>
      </c>
      <c r="B45" s="18">
        <v>9</v>
      </c>
      <c r="C45" s="18" t="s">
        <v>41</v>
      </c>
      <c r="D45" s="18">
        <v>504417869</v>
      </c>
      <c r="E45" s="7" t="s">
        <v>35</v>
      </c>
      <c r="F45" s="18" t="s">
        <v>52</v>
      </c>
      <c r="G45" s="7" t="s">
        <v>62</v>
      </c>
      <c r="H45" s="18">
        <v>3</v>
      </c>
      <c r="I45" s="18" t="s">
        <v>44</v>
      </c>
      <c r="J45" s="18" t="s">
        <v>58</v>
      </c>
      <c r="L45" s="18">
        <v>27</v>
      </c>
      <c r="M45" s="18">
        <v>3</v>
      </c>
      <c r="N45" s="18">
        <v>1</v>
      </c>
      <c r="O45" s="18">
        <v>0</v>
      </c>
      <c r="P45" s="18">
        <v>589074447</v>
      </c>
      <c r="Q45" s="18">
        <v>2098</v>
      </c>
      <c r="S45" t="s">
        <v>46</v>
      </c>
      <c r="T45">
        <v>0</v>
      </c>
      <c r="U45" t="s">
        <v>47</v>
      </c>
      <c r="V45">
        <f>MATCH(D45,Отчет!$D:$D,0)</f>
        <v>17</v>
      </c>
    </row>
    <row r="46" spans="1:22" x14ac:dyDescent="0.2">
      <c r="A46" s="18">
        <v>590499009</v>
      </c>
      <c r="B46" s="18">
        <v>9</v>
      </c>
      <c r="C46" s="18" t="s">
        <v>41</v>
      </c>
      <c r="D46" s="18">
        <v>504417884</v>
      </c>
      <c r="E46" s="7" t="s">
        <v>36</v>
      </c>
      <c r="F46" s="18" t="s">
        <v>51</v>
      </c>
      <c r="G46" s="7" t="s">
        <v>62</v>
      </c>
      <c r="H46" s="18">
        <v>3</v>
      </c>
      <c r="I46" s="18" t="s">
        <v>44</v>
      </c>
      <c r="J46" s="18" t="s">
        <v>58</v>
      </c>
      <c r="L46" s="18">
        <v>27</v>
      </c>
      <c r="M46" s="18">
        <v>3</v>
      </c>
      <c r="N46" s="18">
        <v>1</v>
      </c>
      <c r="O46" s="18">
        <v>0</v>
      </c>
      <c r="P46" s="18">
        <v>589074447</v>
      </c>
      <c r="Q46" s="18">
        <v>2098</v>
      </c>
      <c r="S46" t="s">
        <v>46</v>
      </c>
      <c r="T46">
        <v>0</v>
      </c>
      <c r="U46" t="s">
        <v>47</v>
      </c>
      <c r="V46">
        <f>MATCH(D46,Отчет!$D:$D,0)</f>
        <v>12</v>
      </c>
    </row>
    <row r="47" spans="1:22" x14ac:dyDescent="0.2">
      <c r="A47" s="18">
        <v>590499083</v>
      </c>
      <c r="B47" s="18">
        <v>7</v>
      </c>
      <c r="C47" s="18" t="s">
        <v>41</v>
      </c>
      <c r="D47" s="18">
        <v>504417899</v>
      </c>
      <c r="E47" s="7" t="s">
        <v>37</v>
      </c>
      <c r="F47" s="18" t="s">
        <v>50</v>
      </c>
      <c r="G47" s="7" t="s">
        <v>62</v>
      </c>
      <c r="H47" s="18">
        <v>3</v>
      </c>
      <c r="I47" s="18" t="s">
        <v>44</v>
      </c>
      <c r="J47" s="18" t="s">
        <v>58</v>
      </c>
      <c r="L47" s="18">
        <v>21</v>
      </c>
      <c r="M47" s="18">
        <v>3</v>
      </c>
      <c r="N47" s="18">
        <v>1</v>
      </c>
      <c r="O47" s="18">
        <v>0</v>
      </c>
      <c r="P47" s="18">
        <v>589074447</v>
      </c>
      <c r="Q47" s="18">
        <v>2098</v>
      </c>
      <c r="S47" t="s">
        <v>46</v>
      </c>
      <c r="T47">
        <v>0</v>
      </c>
      <c r="U47" t="s">
        <v>47</v>
      </c>
      <c r="V47">
        <f>MATCH(D47,Отчет!$D:$D,0)</f>
        <v>16</v>
      </c>
    </row>
    <row r="48" spans="1:22" x14ac:dyDescent="0.2">
      <c r="A48" s="18">
        <v>590499165</v>
      </c>
      <c r="B48" s="18">
        <v>8</v>
      </c>
      <c r="C48" s="18" t="s">
        <v>41</v>
      </c>
      <c r="D48" s="18">
        <v>504417929</v>
      </c>
      <c r="E48" s="7" t="s">
        <v>38</v>
      </c>
      <c r="F48" s="18" t="s">
        <v>49</v>
      </c>
      <c r="G48" s="7" t="s">
        <v>62</v>
      </c>
      <c r="H48" s="18">
        <v>3</v>
      </c>
      <c r="I48" s="18" t="s">
        <v>44</v>
      </c>
      <c r="J48" s="18" t="s">
        <v>58</v>
      </c>
      <c r="L48" s="18">
        <v>24</v>
      </c>
      <c r="M48" s="18">
        <v>3</v>
      </c>
      <c r="N48" s="18">
        <v>1</v>
      </c>
      <c r="O48" s="18">
        <v>0</v>
      </c>
      <c r="P48" s="18">
        <v>589074447</v>
      </c>
      <c r="Q48" s="18">
        <v>2098</v>
      </c>
      <c r="S48" t="s">
        <v>46</v>
      </c>
      <c r="T48">
        <v>0</v>
      </c>
      <c r="U48" t="s">
        <v>47</v>
      </c>
      <c r="V48">
        <f>MATCH(D48,Отчет!$D:$D,0)</f>
        <v>15</v>
      </c>
    </row>
    <row r="49" spans="1:22" x14ac:dyDescent="0.2">
      <c r="A49" s="18">
        <v>590499262</v>
      </c>
      <c r="B49" s="18">
        <v>8</v>
      </c>
      <c r="C49" s="18" t="s">
        <v>41</v>
      </c>
      <c r="D49" s="18">
        <v>504417974</v>
      </c>
      <c r="E49" s="7" t="s">
        <v>40</v>
      </c>
      <c r="F49" s="18" t="s">
        <v>48</v>
      </c>
      <c r="G49" s="7" t="s">
        <v>62</v>
      </c>
      <c r="H49" s="18">
        <v>3</v>
      </c>
      <c r="I49" s="18" t="s">
        <v>44</v>
      </c>
      <c r="J49" s="18" t="s">
        <v>58</v>
      </c>
      <c r="L49" s="18">
        <v>24</v>
      </c>
      <c r="M49" s="18">
        <v>3</v>
      </c>
      <c r="N49" s="18">
        <v>1</v>
      </c>
      <c r="O49" s="18">
        <v>0</v>
      </c>
      <c r="P49" s="18">
        <v>589074447</v>
      </c>
      <c r="Q49" s="18">
        <v>2098</v>
      </c>
      <c r="S49" t="s">
        <v>46</v>
      </c>
      <c r="T49">
        <v>0</v>
      </c>
      <c r="U49" t="s">
        <v>47</v>
      </c>
      <c r="V49">
        <f>MATCH(D49,Отчет!$D:$D,0)</f>
        <v>13</v>
      </c>
    </row>
    <row r="50" spans="1:22" x14ac:dyDescent="0.2">
      <c r="A50" s="18">
        <v>590499230</v>
      </c>
      <c r="B50" s="18">
        <v>8</v>
      </c>
      <c r="C50" s="18" t="s">
        <v>41</v>
      </c>
      <c r="D50" s="18">
        <v>504417959</v>
      </c>
      <c r="E50" s="7" t="s">
        <v>39</v>
      </c>
      <c r="F50" s="18" t="s">
        <v>42</v>
      </c>
      <c r="G50" s="7" t="s">
        <v>62</v>
      </c>
      <c r="H50" s="18">
        <v>3</v>
      </c>
      <c r="I50" s="18" t="s">
        <v>44</v>
      </c>
      <c r="J50" s="18" t="s">
        <v>58</v>
      </c>
      <c r="L50" s="18">
        <v>24</v>
      </c>
      <c r="M50" s="18">
        <v>3</v>
      </c>
      <c r="N50" s="18">
        <v>1</v>
      </c>
      <c r="O50" s="18">
        <v>0</v>
      </c>
      <c r="P50" s="18">
        <v>589074447</v>
      </c>
      <c r="Q50" s="18">
        <v>2098</v>
      </c>
      <c r="S50" t="s">
        <v>46</v>
      </c>
      <c r="T50">
        <v>0</v>
      </c>
      <c r="U50" t="s">
        <v>47</v>
      </c>
      <c r="V50">
        <f>MATCH(D50,Отчет!$D:$D,0)</f>
        <v>14</v>
      </c>
    </row>
    <row r="51" spans="1:22" x14ac:dyDescent="0.2">
      <c r="A51" s="18">
        <v>590499161</v>
      </c>
      <c r="B51" s="18">
        <v>7</v>
      </c>
      <c r="C51" s="18" t="s">
        <v>41</v>
      </c>
      <c r="D51" s="18">
        <v>504417929</v>
      </c>
      <c r="E51" s="7" t="s">
        <v>38</v>
      </c>
      <c r="F51" s="18" t="s">
        <v>49</v>
      </c>
      <c r="G51" s="7" t="s">
        <v>63</v>
      </c>
      <c r="H51" s="18">
        <v>3</v>
      </c>
      <c r="I51" s="18" t="s">
        <v>44</v>
      </c>
      <c r="J51" s="18" t="s">
        <v>64</v>
      </c>
      <c r="L51" s="18">
        <v>21</v>
      </c>
      <c r="M51" s="18">
        <v>3</v>
      </c>
      <c r="N51" s="18">
        <v>1</v>
      </c>
      <c r="O51" s="18">
        <v>0</v>
      </c>
      <c r="P51" s="18">
        <v>589074447</v>
      </c>
      <c r="Q51" s="18">
        <v>2098</v>
      </c>
      <c r="S51" t="s">
        <v>46</v>
      </c>
      <c r="T51">
        <v>0</v>
      </c>
      <c r="U51" t="s">
        <v>47</v>
      </c>
      <c r="V51">
        <f>MATCH(D51,Отчет!$D:$D,0)</f>
        <v>15</v>
      </c>
    </row>
    <row r="52" spans="1:22" x14ac:dyDescent="0.2">
      <c r="A52" s="18">
        <v>590498996</v>
      </c>
      <c r="B52" s="18">
        <v>10</v>
      </c>
      <c r="C52" s="18" t="s">
        <v>41</v>
      </c>
      <c r="D52" s="18">
        <v>504417884</v>
      </c>
      <c r="E52" s="7" t="s">
        <v>36</v>
      </c>
      <c r="F52" s="18" t="s">
        <v>51</v>
      </c>
      <c r="G52" s="7" t="s">
        <v>63</v>
      </c>
      <c r="H52" s="18">
        <v>3</v>
      </c>
      <c r="I52" s="18" t="s">
        <v>44</v>
      </c>
      <c r="J52" s="18" t="s">
        <v>64</v>
      </c>
      <c r="L52" s="18">
        <v>30</v>
      </c>
      <c r="M52" s="18">
        <v>3</v>
      </c>
      <c r="N52" s="18">
        <v>1</v>
      </c>
      <c r="O52" s="18">
        <v>0</v>
      </c>
      <c r="P52" s="18">
        <v>589074447</v>
      </c>
      <c r="Q52" s="18">
        <v>2098</v>
      </c>
      <c r="S52" t="s">
        <v>46</v>
      </c>
      <c r="T52">
        <v>0</v>
      </c>
      <c r="U52" t="s">
        <v>47</v>
      </c>
      <c r="V52">
        <f>MATCH(D52,Отчет!$D:$D,0)</f>
        <v>12</v>
      </c>
    </row>
    <row r="53" spans="1:22" x14ac:dyDescent="0.2">
      <c r="A53" s="18">
        <v>590499258</v>
      </c>
      <c r="B53" s="18">
        <v>7</v>
      </c>
      <c r="C53" s="18" t="s">
        <v>41</v>
      </c>
      <c r="D53" s="18">
        <v>504417974</v>
      </c>
      <c r="E53" s="7" t="s">
        <v>40</v>
      </c>
      <c r="F53" s="18" t="s">
        <v>48</v>
      </c>
      <c r="G53" s="7" t="s">
        <v>63</v>
      </c>
      <c r="H53" s="18">
        <v>3</v>
      </c>
      <c r="I53" s="18" t="s">
        <v>44</v>
      </c>
      <c r="J53" s="18" t="s">
        <v>64</v>
      </c>
      <c r="L53" s="18">
        <v>21</v>
      </c>
      <c r="M53" s="18">
        <v>3</v>
      </c>
      <c r="N53" s="18">
        <v>1</v>
      </c>
      <c r="O53" s="18">
        <v>0</v>
      </c>
      <c r="P53" s="18">
        <v>589074447</v>
      </c>
      <c r="Q53" s="18">
        <v>2098</v>
      </c>
      <c r="S53" t="s">
        <v>46</v>
      </c>
      <c r="T53">
        <v>0</v>
      </c>
      <c r="U53" t="s">
        <v>47</v>
      </c>
      <c r="V53">
        <f>MATCH(D53,Отчет!$D:$D,0)</f>
        <v>13</v>
      </c>
    </row>
    <row r="54" spans="1:22" x14ac:dyDescent="0.2">
      <c r="A54" s="18">
        <v>590498942</v>
      </c>
      <c r="B54" s="18">
        <v>9</v>
      </c>
      <c r="C54" s="18" t="s">
        <v>41</v>
      </c>
      <c r="D54" s="18">
        <v>504417869</v>
      </c>
      <c r="E54" s="7" t="s">
        <v>35</v>
      </c>
      <c r="F54" s="18" t="s">
        <v>52</v>
      </c>
      <c r="G54" s="7" t="s">
        <v>63</v>
      </c>
      <c r="H54" s="18">
        <v>3</v>
      </c>
      <c r="I54" s="18" t="s">
        <v>44</v>
      </c>
      <c r="J54" s="18" t="s">
        <v>64</v>
      </c>
      <c r="L54" s="18">
        <v>27</v>
      </c>
      <c r="M54" s="18">
        <v>3</v>
      </c>
      <c r="N54" s="18">
        <v>1</v>
      </c>
      <c r="O54" s="18">
        <v>0</v>
      </c>
      <c r="P54" s="18">
        <v>589074447</v>
      </c>
      <c r="Q54" s="18">
        <v>2098</v>
      </c>
      <c r="S54" t="s">
        <v>46</v>
      </c>
      <c r="T54">
        <v>0</v>
      </c>
      <c r="U54" t="s">
        <v>47</v>
      </c>
      <c r="V54">
        <f>MATCH(D54,Отчет!$D:$D,0)</f>
        <v>17</v>
      </c>
    </row>
    <row r="55" spans="1:22" x14ac:dyDescent="0.2">
      <c r="A55" s="18">
        <v>590499079</v>
      </c>
      <c r="B55" s="18">
        <v>8</v>
      </c>
      <c r="C55" s="18" t="s">
        <v>41</v>
      </c>
      <c r="D55" s="18">
        <v>504417899</v>
      </c>
      <c r="E55" s="7" t="s">
        <v>37</v>
      </c>
      <c r="F55" s="18" t="s">
        <v>50</v>
      </c>
      <c r="G55" s="7" t="s">
        <v>63</v>
      </c>
      <c r="H55" s="18">
        <v>3</v>
      </c>
      <c r="I55" s="18" t="s">
        <v>44</v>
      </c>
      <c r="J55" s="18" t="s">
        <v>64</v>
      </c>
      <c r="L55" s="18">
        <v>24</v>
      </c>
      <c r="M55" s="18">
        <v>3</v>
      </c>
      <c r="N55" s="18">
        <v>1</v>
      </c>
      <c r="O55" s="18">
        <v>0</v>
      </c>
      <c r="P55" s="18">
        <v>589074447</v>
      </c>
      <c r="Q55" s="18">
        <v>2098</v>
      </c>
      <c r="S55" t="s">
        <v>46</v>
      </c>
      <c r="T55">
        <v>0</v>
      </c>
      <c r="U55" t="s">
        <v>47</v>
      </c>
      <c r="V55">
        <f>MATCH(D55,Отчет!$D:$D,0)</f>
        <v>16</v>
      </c>
    </row>
    <row r="56" spans="1:22" x14ac:dyDescent="0.2">
      <c r="A56" s="18">
        <v>590499226</v>
      </c>
      <c r="B56" s="18">
        <v>7</v>
      </c>
      <c r="C56" s="18" t="s">
        <v>41</v>
      </c>
      <c r="D56" s="18">
        <v>504417959</v>
      </c>
      <c r="E56" s="7" t="s">
        <v>39</v>
      </c>
      <c r="F56" s="18" t="s">
        <v>42</v>
      </c>
      <c r="G56" s="7" t="s">
        <v>63</v>
      </c>
      <c r="H56" s="18">
        <v>3</v>
      </c>
      <c r="I56" s="18" t="s">
        <v>44</v>
      </c>
      <c r="J56" s="18" t="s">
        <v>64</v>
      </c>
      <c r="L56" s="18">
        <v>21</v>
      </c>
      <c r="M56" s="18">
        <v>3</v>
      </c>
      <c r="N56" s="18">
        <v>1</v>
      </c>
      <c r="O56" s="18">
        <v>0</v>
      </c>
      <c r="P56" s="18">
        <v>589074447</v>
      </c>
      <c r="Q56" s="18">
        <v>2098</v>
      </c>
      <c r="S56" t="s">
        <v>46</v>
      </c>
      <c r="T56">
        <v>0</v>
      </c>
      <c r="U56" t="s">
        <v>47</v>
      </c>
      <c r="V56">
        <f>MATCH(D56,Отчет!$D:$D,0)</f>
        <v>14</v>
      </c>
    </row>
    <row r="57" spans="1:22" x14ac:dyDescent="0.2">
      <c r="A57" s="18">
        <v>590499061</v>
      </c>
      <c r="B57" s="18">
        <v>8</v>
      </c>
      <c r="C57" s="18" t="s">
        <v>41</v>
      </c>
      <c r="D57" s="18">
        <v>504417899</v>
      </c>
      <c r="E57" s="7" t="s">
        <v>37</v>
      </c>
      <c r="F57" s="18" t="s">
        <v>50</v>
      </c>
      <c r="G57" s="7" t="s">
        <v>65</v>
      </c>
      <c r="H57" s="18">
        <v>6</v>
      </c>
      <c r="I57" s="18" t="s">
        <v>44</v>
      </c>
      <c r="J57" s="18" t="s">
        <v>64</v>
      </c>
      <c r="L57" s="18">
        <v>48</v>
      </c>
      <c r="M57" s="18">
        <v>6</v>
      </c>
      <c r="N57" s="18">
        <v>1</v>
      </c>
      <c r="O57" s="18">
        <v>0</v>
      </c>
      <c r="P57" s="18">
        <v>589074447</v>
      </c>
      <c r="Q57" s="18">
        <v>2098</v>
      </c>
      <c r="S57" t="s">
        <v>46</v>
      </c>
      <c r="T57">
        <v>0</v>
      </c>
      <c r="U57" t="s">
        <v>47</v>
      </c>
      <c r="V57">
        <f>MATCH(D57,Отчет!$D:$D,0)</f>
        <v>16</v>
      </c>
    </row>
    <row r="58" spans="1:22" x14ac:dyDescent="0.2">
      <c r="A58" s="18">
        <v>590498979</v>
      </c>
      <c r="B58" s="18">
        <v>10</v>
      </c>
      <c r="C58" s="18" t="s">
        <v>41</v>
      </c>
      <c r="D58" s="18">
        <v>504417884</v>
      </c>
      <c r="E58" s="7" t="s">
        <v>36</v>
      </c>
      <c r="F58" s="18" t="s">
        <v>51</v>
      </c>
      <c r="G58" s="7" t="s">
        <v>65</v>
      </c>
      <c r="H58" s="18">
        <v>6</v>
      </c>
      <c r="I58" s="18" t="s">
        <v>44</v>
      </c>
      <c r="J58" s="18" t="s">
        <v>64</v>
      </c>
      <c r="L58" s="18">
        <v>60</v>
      </c>
      <c r="M58" s="18">
        <v>6</v>
      </c>
      <c r="N58" s="18">
        <v>1</v>
      </c>
      <c r="O58" s="18">
        <v>0</v>
      </c>
      <c r="P58" s="18">
        <v>589074447</v>
      </c>
      <c r="Q58" s="18">
        <v>2098</v>
      </c>
      <c r="S58" t="s">
        <v>46</v>
      </c>
      <c r="T58">
        <v>0</v>
      </c>
      <c r="U58" t="s">
        <v>47</v>
      </c>
      <c r="V58">
        <f>MATCH(D58,Отчет!$D:$D,0)</f>
        <v>12</v>
      </c>
    </row>
    <row r="59" spans="1:22" x14ac:dyDescent="0.2">
      <c r="A59" s="18">
        <v>590498903</v>
      </c>
      <c r="B59" s="18">
        <v>6</v>
      </c>
      <c r="C59" s="18" t="s">
        <v>41</v>
      </c>
      <c r="D59" s="18">
        <v>504417869</v>
      </c>
      <c r="E59" s="7" t="s">
        <v>35</v>
      </c>
      <c r="F59" s="18" t="s">
        <v>52</v>
      </c>
      <c r="G59" s="7" t="s">
        <v>65</v>
      </c>
      <c r="H59" s="18">
        <v>6</v>
      </c>
      <c r="I59" s="18" t="s">
        <v>44</v>
      </c>
      <c r="J59" s="18" t="s">
        <v>64</v>
      </c>
      <c r="L59" s="18">
        <v>36</v>
      </c>
      <c r="M59" s="18">
        <v>6</v>
      </c>
      <c r="N59" s="18">
        <v>1</v>
      </c>
      <c r="O59" s="18">
        <v>0</v>
      </c>
      <c r="P59" s="18">
        <v>589074447</v>
      </c>
      <c r="Q59" s="18">
        <v>2098</v>
      </c>
      <c r="S59" t="s">
        <v>46</v>
      </c>
      <c r="T59">
        <v>0</v>
      </c>
      <c r="U59" t="s">
        <v>47</v>
      </c>
      <c r="V59">
        <f>MATCH(D59,Отчет!$D:$D,0)</f>
        <v>17</v>
      </c>
    </row>
    <row r="60" spans="1:22" x14ac:dyDescent="0.2">
      <c r="A60" s="18">
        <v>590499246</v>
      </c>
      <c r="B60" s="18">
        <v>8</v>
      </c>
      <c r="C60" s="18" t="s">
        <v>41</v>
      </c>
      <c r="D60" s="18">
        <v>504417974</v>
      </c>
      <c r="E60" s="7" t="s">
        <v>40</v>
      </c>
      <c r="F60" s="18" t="s">
        <v>48</v>
      </c>
      <c r="G60" s="7" t="s">
        <v>65</v>
      </c>
      <c r="H60" s="18">
        <v>6</v>
      </c>
      <c r="I60" s="18" t="s">
        <v>44</v>
      </c>
      <c r="J60" s="18" t="s">
        <v>64</v>
      </c>
      <c r="L60" s="18">
        <v>48</v>
      </c>
      <c r="M60" s="18">
        <v>6</v>
      </c>
      <c r="N60" s="18">
        <v>1</v>
      </c>
      <c r="O60" s="18">
        <v>0</v>
      </c>
      <c r="P60" s="18">
        <v>589074447</v>
      </c>
      <c r="Q60" s="18">
        <v>2098</v>
      </c>
      <c r="S60" t="s">
        <v>46</v>
      </c>
      <c r="T60">
        <v>0</v>
      </c>
      <c r="U60" t="s">
        <v>47</v>
      </c>
      <c r="V60">
        <f>MATCH(D60,Отчет!$D:$D,0)</f>
        <v>13</v>
      </c>
    </row>
    <row r="61" spans="1:22" x14ac:dyDescent="0.2">
      <c r="A61" s="18">
        <v>590499214</v>
      </c>
      <c r="B61" s="18">
        <v>7</v>
      </c>
      <c r="C61" s="18" t="s">
        <v>41</v>
      </c>
      <c r="D61" s="18">
        <v>504417959</v>
      </c>
      <c r="E61" s="7" t="s">
        <v>39</v>
      </c>
      <c r="F61" s="18" t="s">
        <v>42</v>
      </c>
      <c r="G61" s="7" t="s">
        <v>65</v>
      </c>
      <c r="H61" s="18">
        <v>6</v>
      </c>
      <c r="I61" s="18" t="s">
        <v>44</v>
      </c>
      <c r="J61" s="18" t="s">
        <v>64</v>
      </c>
      <c r="L61" s="18">
        <v>42</v>
      </c>
      <c r="M61" s="18">
        <v>6</v>
      </c>
      <c r="N61" s="18">
        <v>1</v>
      </c>
      <c r="O61" s="18">
        <v>0</v>
      </c>
      <c r="P61" s="18">
        <v>589074447</v>
      </c>
      <c r="Q61" s="18">
        <v>2098</v>
      </c>
      <c r="S61" t="s">
        <v>46</v>
      </c>
      <c r="T61">
        <v>0</v>
      </c>
      <c r="U61" t="s">
        <v>47</v>
      </c>
      <c r="V61">
        <f>MATCH(D61,Отчет!$D:$D,0)</f>
        <v>14</v>
      </c>
    </row>
    <row r="62" spans="1:22" x14ac:dyDescent="0.2">
      <c r="A62" s="18">
        <v>590499147</v>
      </c>
      <c r="B62" s="18">
        <v>7</v>
      </c>
      <c r="C62" s="18" t="s">
        <v>41</v>
      </c>
      <c r="D62" s="18">
        <v>504417929</v>
      </c>
      <c r="E62" s="7" t="s">
        <v>38</v>
      </c>
      <c r="F62" s="18" t="s">
        <v>49</v>
      </c>
      <c r="G62" s="7" t="s">
        <v>65</v>
      </c>
      <c r="H62" s="18">
        <v>6</v>
      </c>
      <c r="I62" s="18" t="s">
        <v>44</v>
      </c>
      <c r="J62" s="18" t="s">
        <v>64</v>
      </c>
      <c r="L62" s="18">
        <v>42</v>
      </c>
      <c r="M62" s="18">
        <v>6</v>
      </c>
      <c r="N62" s="18">
        <v>1</v>
      </c>
      <c r="O62" s="18">
        <v>0</v>
      </c>
      <c r="P62" s="18">
        <v>589074447</v>
      </c>
      <c r="Q62" s="18">
        <v>2098</v>
      </c>
      <c r="S62" t="s">
        <v>46</v>
      </c>
      <c r="T62">
        <v>0</v>
      </c>
      <c r="U62" t="s">
        <v>47</v>
      </c>
      <c r="V62">
        <f>MATCH(D62,Отчет!$D:$D,0)</f>
        <v>15</v>
      </c>
    </row>
    <row r="63" spans="1:22" x14ac:dyDescent="0.2">
      <c r="A63" s="18">
        <v>590498916</v>
      </c>
      <c r="B63" s="18">
        <v>8</v>
      </c>
      <c r="C63" s="18" t="s">
        <v>41</v>
      </c>
      <c r="D63" s="18">
        <v>504417869</v>
      </c>
      <c r="E63" s="7" t="s">
        <v>35</v>
      </c>
      <c r="F63" s="18" t="s">
        <v>52</v>
      </c>
      <c r="G63" s="7" t="s">
        <v>66</v>
      </c>
      <c r="H63" s="18">
        <v>6</v>
      </c>
      <c r="I63" s="18" t="s">
        <v>44</v>
      </c>
      <c r="J63" s="18" t="s">
        <v>64</v>
      </c>
      <c r="L63" s="18">
        <v>48</v>
      </c>
      <c r="M63" s="18">
        <v>6</v>
      </c>
      <c r="N63" s="18">
        <v>1</v>
      </c>
      <c r="O63" s="18">
        <v>0</v>
      </c>
      <c r="P63" s="18">
        <v>589074447</v>
      </c>
      <c r="Q63" s="18">
        <v>2098</v>
      </c>
      <c r="S63" t="s">
        <v>46</v>
      </c>
      <c r="T63">
        <v>0</v>
      </c>
      <c r="U63" t="s">
        <v>47</v>
      </c>
      <c r="V63">
        <f>MATCH(D63,Отчет!$D:$D,0)</f>
        <v>17</v>
      </c>
    </row>
    <row r="64" spans="1:22" x14ac:dyDescent="0.2">
      <c r="A64" s="18">
        <v>590499250</v>
      </c>
      <c r="B64" s="18">
        <v>8</v>
      </c>
      <c r="C64" s="18" t="s">
        <v>41</v>
      </c>
      <c r="D64" s="18">
        <v>504417974</v>
      </c>
      <c r="E64" s="7" t="s">
        <v>40</v>
      </c>
      <c r="F64" s="18" t="s">
        <v>48</v>
      </c>
      <c r="G64" s="7" t="s">
        <v>66</v>
      </c>
      <c r="H64" s="18">
        <v>6</v>
      </c>
      <c r="I64" s="18" t="s">
        <v>44</v>
      </c>
      <c r="J64" s="18" t="s">
        <v>64</v>
      </c>
      <c r="L64" s="18">
        <v>48</v>
      </c>
      <c r="M64" s="18">
        <v>6</v>
      </c>
      <c r="N64" s="18">
        <v>1</v>
      </c>
      <c r="O64" s="18">
        <v>0</v>
      </c>
      <c r="P64" s="18">
        <v>589074447</v>
      </c>
      <c r="Q64" s="18">
        <v>2098</v>
      </c>
      <c r="S64" t="s">
        <v>46</v>
      </c>
      <c r="T64">
        <v>0</v>
      </c>
      <c r="U64" t="s">
        <v>47</v>
      </c>
      <c r="V64">
        <f>MATCH(D64,Отчет!$D:$D,0)</f>
        <v>13</v>
      </c>
    </row>
    <row r="65" spans="1:22" x14ac:dyDescent="0.2">
      <c r="A65" s="18">
        <v>590499151</v>
      </c>
      <c r="B65" s="18">
        <v>8</v>
      </c>
      <c r="C65" s="18" t="s">
        <v>41</v>
      </c>
      <c r="D65" s="18">
        <v>504417929</v>
      </c>
      <c r="E65" s="7" t="s">
        <v>38</v>
      </c>
      <c r="F65" s="18" t="s">
        <v>49</v>
      </c>
      <c r="G65" s="7" t="s">
        <v>66</v>
      </c>
      <c r="H65" s="18">
        <v>6</v>
      </c>
      <c r="I65" s="18" t="s">
        <v>44</v>
      </c>
      <c r="J65" s="18" t="s">
        <v>64</v>
      </c>
      <c r="L65" s="18">
        <v>48</v>
      </c>
      <c r="M65" s="18">
        <v>6</v>
      </c>
      <c r="N65" s="18">
        <v>1</v>
      </c>
      <c r="O65" s="18">
        <v>0</v>
      </c>
      <c r="P65" s="18">
        <v>589074447</v>
      </c>
      <c r="Q65" s="18">
        <v>2098</v>
      </c>
      <c r="S65" t="s">
        <v>46</v>
      </c>
      <c r="T65">
        <v>0</v>
      </c>
      <c r="U65" t="s">
        <v>47</v>
      </c>
      <c r="V65">
        <f>MATCH(D65,Отчет!$D:$D,0)</f>
        <v>15</v>
      </c>
    </row>
    <row r="66" spans="1:22" x14ac:dyDescent="0.2">
      <c r="A66" s="18">
        <v>590499069</v>
      </c>
      <c r="B66" s="18">
        <v>8</v>
      </c>
      <c r="C66" s="18" t="s">
        <v>41</v>
      </c>
      <c r="D66" s="18">
        <v>504417899</v>
      </c>
      <c r="E66" s="7" t="s">
        <v>37</v>
      </c>
      <c r="F66" s="18" t="s">
        <v>50</v>
      </c>
      <c r="G66" s="7" t="s">
        <v>66</v>
      </c>
      <c r="H66" s="18">
        <v>6</v>
      </c>
      <c r="I66" s="18" t="s">
        <v>44</v>
      </c>
      <c r="J66" s="18" t="s">
        <v>64</v>
      </c>
      <c r="L66" s="18">
        <v>48</v>
      </c>
      <c r="M66" s="18">
        <v>6</v>
      </c>
      <c r="N66" s="18">
        <v>1</v>
      </c>
      <c r="O66" s="18">
        <v>0</v>
      </c>
      <c r="P66" s="18">
        <v>589074447</v>
      </c>
      <c r="Q66" s="18">
        <v>2098</v>
      </c>
      <c r="S66" t="s">
        <v>46</v>
      </c>
      <c r="T66">
        <v>0</v>
      </c>
      <c r="U66" t="s">
        <v>47</v>
      </c>
      <c r="V66">
        <f>MATCH(D66,Отчет!$D:$D,0)</f>
        <v>16</v>
      </c>
    </row>
    <row r="67" spans="1:22" x14ac:dyDescent="0.2">
      <c r="A67" s="18">
        <v>590499218</v>
      </c>
      <c r="B67" s="18">
        <v>8</v>
      </c>
      <c r="C67" s="18" t="s">
        <v>41</v>
      </c>
      <c r="D67" s="18">
        <v>504417959</v>
      </c>
      <c r="E67" s="7" t="s">
        <v>39</v>
      </c>
      <c r="F67" s="18" t="s">
        <v>42</v>
      </c>
      <c r="G67" s="7" t="s">
        <v>66</v>
      </c>
      <c r="H67" s="18">
        <v>6</v>
      </c>
      <c r="I67" s="18" t="s">
        <v>44</v>
      </c>
      <c r="J67" s="18" t="s">
        <v>64</v>
      </c>
      <c r="L67" s="18">
        <v>48</v>
      </c>
      <c r="M67" s="18">
        <v>6</v>
      </c>
      <c r="N67" s="18">
        <v>1</v>
      </c>
      <c r="O67" s="18">
        <v>0</v>
      </c>
      <c r="P67" s="18">
        <v>589074447</v>
      </c>
      <c r="Q67" s="18">
        <v>2098</v>
      </c>
      <c r="S67" t="s">
        <v>46</v>
      </c>
      <c r="T67">
        <v>0</v>
      </c>
      <c r="U67" t="s">
        <v>47</v>
      </c>
      <c r="V67">
        <f>MATCH(D67,Отчет!$D:$D,0)</f>
        <v>14</v>
      </c>
    </row>
    <row r="68" spans="1:22" x14ac:dyDescent="0.2">
      <c r="A68" s="18">
        <v>590498984</v>
      </c>
      <c r="B68" s="18">
        <v>10</v>
      </c>
      <c r="C68" s="18" t="s">
        <v>41</v>
      </c>
      <c r="D68" s="18">
        <v>504417884</v>
      </c>
      <c r="E68" s="7" t="s">
        <v>36</v>
      </c>
      <c r="F68" s="18" t="s">
        <v>51</v>
      </c>
      <c r="G68" s="7" t="s">
        <v>66</v>
      </c>
      <c r="H68" s="18">
        <v>6</v>
      </c>
      <c r="I68" s="18" t="s">
        <v>44</v>
      </c>
      <c r="J68" s="18" t="s">
        <v>64</v>
      </c>
      <c r="L68" s="18">
        <v>60</v>
      </c>
      <c r="M68" s="18">
        <v>6</v>
      </c>
      <c r="N68" s="18">
        <v>1</v>
      </c>
      <c r="O68" s="18">
        <v>0</v>
      </c>
      <c r="P68" s="18">
        <v>589074447</v>
      </c>
      <c r="Q68" s="18">
        <v>2098</v>
      </c>
      <c r="S68" t="s">
        <v>46</v>
      </c>
      <c r="T68">
        <v>0</v>
      </c>
      <c r="U68" t="s">
        <v>47</v>
      </c>
      <c r="V68">
        <f>MATCH(D68,Отчет!$D:$D,0)</f>
        <v>12</v>
      </c>
    </row>
    <row r="69" spans="1:22" x14ac:dyDescent="0.2">
      <c r="A69" s="18">
        <v>1213150126</v>
      </c>
      <c r="B69" s="18">
        <v>8</v>
      </c>
      <c r="C69" s="18" t="s">
        <v>41</v>
      </c>
      <c r="D69" s="18">
        <v>504417869</v>
      </c>
      <c r="E69" s="7" t="s">
        <v>35</v>
      </c>
      <c r="F69" s="18" t="s">
        <v>52</v>
      </c>
      <c r="G69" s="7" t="s">
        <v>67</v>
      </c>
      <c r="H69" s="18">
        <v>3</v>
      </c>
      <c r="I69" s="18" t="s">
        <v>44</v>
      </c>
      <c r="J69" s="18" t="s">
        <v>64</v>
      </c>
      <c r="L69" s="18">
        <v>0</v>
      </c>
      <c r="M69" s="18">
        <v>0</v>
      </c>
      <c r="N69" s="18">
        <v>1</v>
      </c>
      <c r="O69" s="18">
        <v>0</v>
      </c>
      <c r="Q69" s="18">
        <v>5028</v>
      </c>
      <c r="S69" t="s">
        <v>59</v>
      </c>
      <c r="T69">
        <v>0</v>
      </c>
      <c r="U69" t="s">
        <v>47</v>
      </c>
      <c r="V69">
        <f>MATCH(D69,Отчет!$D:$D,0)</f>
        <v>17</v>
      </c>
    </row>
    <row r="70" spans="1:22" x14ac:dyDescent="0.2">
      <c r="A70" s="18">
        <v>590499098</v>
      </c>
      <c r="B70" s="18">
        <v>7</v>
      </c>
      <c r="C70" s="18" t="s">
        <v>41</v>
      </c>
      <c r="D70" s="18">
        <v>504417899</v>
      </c>
      <c r="E70" s="7" t="s">
        <v>37</v>
      </c>
      <c r="F70" s="18" t="s">
        <v>50</v>
      </c>
      <c r="G70" s="7" t="s">
        <v>68</v>
      </c>
      <c r="H70" s="18">
        <v>8</v>
      </c>
      <c r="I70" s="18" t="s">
        <v>44</v>
      </c>
      <c r="J70" s="18" t="s">
        <v>69</v>
      </c>
      <c r="L70" s="18">
        <v>56</v>
      </c>
      <c r="M70" s="18">
        <v>8</v>
      </c>
      <c r="N70" s="18">
        <v>1</v>
      </c>
      <c r="O70" s="18">
        <v>0</v>
      </c>
      <c r="P70" s="18">
        <v>589074447</v>
      </c>
      <c r="Q70" s="18">
        <v>4308</v>
      </c>
      <c r="T70">
        <v>0</v>
      </c>
      <c r="U70" t="s">
        <v>47</v>
      </c>
      <c r="V70">
        <f>MATCH(D70,Отчет!$D:$D,0)</f>
        <v>16</v>
      </c>
    </row>
    <row r="71" spans="1:22" x14ac:dyDescent="0.2">
      <c r="A71" s="18">
        <v>590498968</v>
      </c>
      <c r="B71" s="18">
        <v>6</v>
      </c>
      <c r="C71" s="18" t="s">
        <v>41</v>
      </c>
      <c r="D71" s="18">
        <v>504417869</v>
      </c>
      <c r="E71" s="7" t="s">
        <v>35</v>
      </c>
      <c r="F71" s="18" t="s">
        <v>52</v>
      </c>
      <c r="G71" s="7" t="s">
        <v>68</v>
      </c>
      <c r="H71" s="18">
        <v>8</v>
      </c>
      <c r="I71" s="18" t="s">
        <v>44</v>
      </c>
      <c r="J71" s="18" t="s">
        <v>69</v>
      </c>
      <c r="L71" s="18">
        <v>48</v>
      </c>
      <c r="M71" s="18">
        <v>8</v>
      </c>
      <c r="N71" s="18">
        <v>1</v>
      </c>
      <c r="O71" s="18">
        <v>0</v>
      </c>
      <c r="P71" s="18">
        <v>589074447</v>
      </c>
      <c r="Q71" s="18">
        <v>4308</v>
      </c>
      <c r="T71">
        <v>0</v>
      </c>
      <c r="U71" t="s">
        <v>47</v>
      </c>
      <c r="V71">
        <f>MATCH(D71,Отчет!$D:$D,0)</f>
        <v>17</v>
      </c>
    </row>
    <row r="72" spans="1:22" x14ac:dyDescent="0.2">
      <c r="A72" s="18">
        <v>590499274</v>
      </c>
      <c r="B72" s="18">
        <v>9</v>
      </c>
      <c r="C72" s="18" t="s">
        <v>41</v>
      </c>
      <c r="D72" s="18">
        <v>504417974</v>
      </c>
      <c r="E72" s="7" t="s">
        <v>40</v>
      </c>
      <c r="F72" s="18" t="s">
        <v>48</v>
      </c>
      <c r="G72" s="7" t="s">
        <v>68</v>
      </c>
      <c r="H72" s="18">
        <v>8</v>
      </c>
      <c r="I72" s="18" t="s">
        <v>44</v>
      </c>
      <c r="J72" s="18" t="s">
        <v>69</v>
      </c>
      <c r="L72" s="18">
        <v>72</v>
      </c>
      <c r="M72" s="18">
        <v>8</v>
      </c>
      <c r="N72" s="18">
        <v>1</v>
      </c>
      <c r="O72" s="18">
        <v>0</v>
      </c>
      <c r="P72" s="18">
        <v>589074447</v>
      </c>
      <c r="Q72" s="18">
        <v>4308</v>
      </c>
      <c r="T72">
        <v>0</v>
      </c>
      <c r="U72" t="s">
        <v>47</v>
      </c>
      <c r="V72">
        <f>MATCH(D72,Отчет!$D:$D,0)</f>
        <v>13</v>
      </c>
    </row>
    <row r="73" spans="1:22" x14ac:dyDescent="0.2">
      <c r="A73" s="18">
        <v>590499177</v>
      </c>
      <c r="B73" s="18">
        <v>8</v>
      </c>
      <c r="C73" s="18" t="s">
        <v>41</v>
      </c>
      <c r="D73" s="18">
        <v>504417929</v>
      </c>
      <c r="E73" s="7" t="s">
        <v>38</v>
      </c>
      <c r="F73" s="18" t="s">
        <v>49</v>
      </c>
      <c r="G73" s="7" t="s">
        <v>68</v>
      </c>
      <c r="H73" s="18">
        <v>8</v>
      </c>
      <c r="I73" s="18" t="s">
        <v>44</v>
      </c>
      <c r="J73" s="18" t="s">
        <v>69</v>
      </c>
      <c r="L73" s="18">
        <v>64</v>
      </c>
      <c r="M73" s="18">
        <v>8</v>
      </c>
      <c r="N73" s="18">
        <v>1</v>
      </c>
      <c r="O73" s="18">
        <v>0</v>
      </c>
      <c r="P73" s="18">
        <v>589074447</v>
      </c>
      <c r="Q73" s="18">
        <v>4308</v>
      </c>
      <c r="T73">
        <v>0</v>
      </c>
      <c r="U73" t="s">
        <v>47</v>
      </c>
      <c r="V73">
        <f>MATCH(D73,Отчет!$D:$D,0)</f>
        <v>15</v>
      </c>
    </row>
    <row r="74" spans="1:22" x14ac:dyDescent="0.2">
      <c r="A74" s="18">
        <v>590499242</v>
      </c>
      <c r="B74" s="18">
        <v>8</v>
      </c>
      <c r="C74" s="18" t="s">
        <v>41</v>
      </c>
      <c r="D74" s="18">
        <v>504417959</v>
      </c>
      <c r="E74" s="7" t="s">
        <v>39</v>
      </c>
      <c r="F74" s="18" t="s">
        <v>42</v>
      </c>
      <c r="G74" s="7" t="s">
        <v>68</v>
      </c>
      <c r="H74" s="18">
        <v>8</v>
      </c>
      <c r="I74" s="18" t="s">
        <v>44</v>
      </c>
      <c r="J74" s="18" t="s">
        <v>69</v>
      </c>
      <c r="L74" s="18">
        <v>64</v>
      </c>
      <c r="M74" s="18">
        <v>8</v>
      </c>
      <c r="N74" s="18">
        <v>1</v>
      </c>
      <c r="O74" s="18">
        <v>0</v>
      </c>
      <c r="P74" s="18">
        <v>589074447</v>
      </c>
      <c r="Q74" s="18">
        <v>4308</v>
      </c>
      <c r="T74">
        <v>0</v>
      </c>
      <c r="U74" t="s">
        <v>47</v>
      </c>
      <c r="V74">
        <f>MATCH(D74,Отчет!$D:$D,0)</f>
        <v>14</v>
      </c>
    </row>
    <row r="75" spans="1:22" x14ac:dyDescent="0.2">
      <c r="A75" s="18">
        <v>590499045</v>
      </c>
      <c r="B75" s="18">
        <v>10</v>
      </c>
      <c r="C75" s="18" t="s">
        <v>41</v>
      </c>
      <c r="D75" s="18">
        <v>504417884</v>
      </c>
      <c r="E75" s="7" t="s">
        <v>36</v>
      </c>
      <c r="F75" s="18" t="s">
        <v>51</v>
      </c>
      <c r="G75" s="7" t="s">
        <v>68</v>
      </c>
      <c r="H75" s="18">
        <v>8</v>
      </c>
      <c r="I75" s="18" t="s">
        <v>44</v>
      </c>
      <c r="J75" s="18" t="s">
        <v>69</v>
      </c>
      <c r="L75" s="18">
        <v>80</v>
      </c>
      <c r="M75" s="18">
        <v>8</v>
      </c>
      <c r="N75" s="18">
        <v>1</v>
      </c>
      <c r="O75" s="18">
        <v>0</v>
      </c>
      <c r="P75" s="18">
        <v>589074447</v>
      </c>
      <c r="Q75" s="18">
        <v>4308</v>
      </c>
      <c r="T75">
        <v>0</v>
      </c>
      <c r="U75" t="s">
        <v>47</v>
      </c>
      <c r="V75">
        <f>MATCH(D75,Отчет!$D:$D,0)</f>
        <v>12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Андриянова</dc:creator>
  <cp:lastModifiedBy>Андриянова</cp:lastModifiedBy>
  <dcterms:created xsi:type="dcterms:W3CDTF">2006-05-18T19:55:00Z</dcterms:created>
  <dcterms:modified xsi:type="dcterms:W3CDTF">2016-04-11T14:08:12Z</dcterms:modified>
</cp:coreProperties>
</file>