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6" i="1"/>
  <c r="Q25" i="1"/>
  <c r="Q29" i="1"/>
  <c r="Q26" i="1"/>
  <c r="Q32" i="1"/>
  <c r="Q18" i="1"/>
  <c r="Q17" i="1"/>
  <c r="Q21" i="1"/>
  <c r="Q24" i="1"/>
  <c r="Q19" i="1"/>
  <c r="Q20" i="1"/>
  <c r="Q27" i="1"/>
  <c r="Q34" i="1"/>
  <c r="Q31" i="1"/>
  <c r="Q23" i="1"/>
  <c r="Q30" i="1"/>
  <c r="Q16" i="1"/>
  <c r="Q22" i="1"/>
  <c r="Q33" i="1"/>
  <c r="P25" i="1"/>
  <c r="P29" i="1"/>
  <c r="P26" i="1"/>
  <c r="P32" i="1"/>
  <c r="P18" i="1"/>
  <c r="P17" i="1"/>
  <c r="P21" i="1"/>
  <c r="P24" i="1"/>
  <c r="P19" i="1"/>
  <c r="P20" i="1"/>
  <c r="P27" i="1"/>
  <c r="P34" i="1"/>
  <c r="P31" i="1"/>
  <c r="P23" i="1"/>
  <c r="P30" i="1"/>
  <c r="P16" i="1"/>
  <c r="P22" i="1"/>
  <c r="P33" i="1"/>
  <c r="Q28" i="1"/>
  <c r="P28" i="1"/>
  <c r="K25" i="1"/>
  <c r="M25" i="1" s="1"/>
  <c r="K29" i="1"/>
  <c r="M29" i="1" s="1"/>
  <c r="K26" i="1"/>
  <c r="M26" i="1" s="1"/>
  <c r="K32" i="1"/>
  <c r="M32" i="1" s="1"/>
  <c r="K18" i="1"/>
  <c r="M18" i="1" s="1"/>
  <c r="K17" i="1"/>
  <c r="M17" i="1" s="1"/>
  <c r="K21" i="1"/>
  <c r="M21" i="1" s="1"/>
  <c r="K24" i="1"/>
  <c r="M24" i="1" s="1"/>
  <c r="K19" i="1"/>
  <c r="M19" i="1" s="1"/>
  <c r="K20" i="1"/>
  <c r="M20" i="1" s="1"/>
  <c r="K27" i="1"/>
  <c r="M27" i="1" s="1"/>
  <c r="K34" i="1"/>
  <c r="M34" i="1" s="1"/>
  <c r="K31" i="1"/>
  <c r="M31" i="1" s="1"/>
  <c r="K23" i="1"/>
  <c r="M23" i="1" s="1"/>
  <c r="K30" i="1"/>
  <c r="M30" i="1" s="1"/>
  <c r="K16" i="1"/>
  <c r="M16" i="1" s="1"/>
  <c r="K22" i="1"/>
  <c r="M22" i="1" s="1"/>
  <c r="K33" i="1"/>
  <c r="M33" i="1" s="1"/>
  <c r="K28" i="1"/>
  <c r="M28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3" i="2"/>
</calcChain>
</file>

<file path=xl/sharedStrings.xml><?xml version="1.0" encoding="utf-8"?>
<sst xmlns="http://schemas.openxmlformats.org/spreadsheetml/2006/main" count="861" uniqueCount="154">
  <si>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</si>
  <si>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</si>
  <si>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</si>
  <si>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</si>
  <si>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</si>
  <si>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</si>
  <si>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</si>
  <si>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</si>
  <si>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</si>
  <si>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</si>
  <si>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</si>
  <si>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</si>
  <si>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</si>
  <si>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</si>
  <si>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</si>
  <si>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</si>
  <si>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</si>
  <si>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</si>
  <si>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</si>
  <si>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</si>
  <si>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</si>
  <si>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</si>
  <si>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</si>
  <si>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</si>
  <si>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</si>
  <si>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</si>
  <si>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</si>
  <si>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</si>
  <si>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</si>
  <si>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</si>
  <si>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</si>
  <si>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</si>
  <si>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</si>
  <si>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</si>
  <si>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</si>
  <si>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Акшалов Бекзат Батырханулы</t>
  </si>
  <si>
    <t>Аралбаев Ренат Сарсенбаевич</t>
  </si>
  <si>
    <t>Аралбаев Руслан Сарсенбаевич</t>
  </si>
  <si>
    <t>Боловин Андрей Андреевич</t>
  </si>
  <si>
    <t>Будников Николай Вячеславович</t>
  </si>
  <si>
    <t>Горелова Екатерина Геннадьевна</t>
  </si>
  <si>
    <t>Гурьева Полина Викторовна</t>
  </si>
  <si>
    <t>Ерланулы Жандос -</t>
  </si>
  <si>
    <t>Ионова Виктория Геннадьевна</t>
  </si>
  <si>
    <t>Конов Кирилл Игоревич</t>
  </si>
  <si>
    <t>Константинов Юрий Алексеевич</t>
  </si>
  <si>
    <t>Коркинец Владислав Олегович</t>
  </si>
  <si>
    <t>Корчак Ольга Сергеевна</t>
  </si>
  <si>
    <t>Кувшинов Павел Евгеньевич</t>
  </si>
  <si>
    <t>Кулешов Дмитрий Сергеевич</t>
  </si>
  <si>
    <t>Омаров Бахтияр -</t>
  </si>
  <si>
    <t>Орлова Марья Олеговна</t>
  </si>
  <si>
    <t>Седов Егор Андреевич</t>
  </si>
  <si>
    <t>Умаров Дониёр Собирович</t>
  </si>
  <si>
    <t>МФЗ151</t>
  </si>
  <si>
    <t>Ионова</t>
  </si>
  <si>
    <t>Виктория</t>
  </si>
  <si>
    <t>Геннадьевна</t>
  </si>
  <si>
    <t>М151МПРФЗ009</t>
  </si>
  <si>
    <t>Методы математического моделирования</t>
  </si>
  <si>
    <t>Экзамен</t>
  </si>
  <si>
    <t>2015/2016 учебный год 2 модуль</t>
  </si>
  <si>
    <t>stCommon</t>
  </si>
  <si>
    <t>Прикладная физика</t>
  </si>
  <si>
    <t>Умаров</t>
  </si>
  <si>
    <t>Дониёр</t>
  </si>
  <si>
    <t>Собирович</t>
  </si>
  <si>
    <t>М151МПРФЗ017</t>
  </si>
  <si>
    <t>Акшалов</t>
  </si>
  <si>
    <t>Бекзат</t>
  </si>
  <si>
    <t>Батырханулы</t>
  </si>
  <si>
    <t>М151МПРФЗ012</t>
  </si>
  <si>
    <t>Орлова</t>
  </si>
  <si>
    <t>Марья</t>
  </si>
  <si>
    <t>Олеговна</t>
  </si>
  <si>
    <t>М151МПРФЗ019</t>
  </si>
  <si>
    <t>Ерланулы</t>
  </si>
  <si>
    <t>Жандос</t>
  </si>
  <si>
    <t>-</t>
  </si>
  <si>
    <t>М151МПРФЗ008</t>
  </si>
  <si>
    <t>Омаров</t>
  </si>
  <si>
    <t>Бахтияр</t>
  </si>
  <si>
    <t>М151МПРФЗ021</t>
  </si>
  <si>
    <t>Боловин</t>
  </si>
  <si>
    <t>Андрей</t>
  </si>
  <si>
    <t>Андреевич</t>
  </si>
  <si>
    <t>М151МПРФЗ002</t>
  </si>
  <si>
    <t>Кулешов</t>
  </si>
  <si>
    <t>Дмитрий</t>
  </si>
  <si>
    <t>Сергеевич</t>
  </si>
  <si>
    <t>М151МПРФЗ020</t>
  </si>
  <si>
    <t>Гурьева</t>
  </si>
  <si>
    <t>Полина</t>
  </si>
  <si>
    <t>Викторовна</t>
  </si>
  <si>
    <t>М151МПРФЗ007</t>
  </si>
  <si>
    <t>Кувшинов</t>
  </si>
  <si>
    <t>Павел</t>
  </si>
  <si>
    <t>Евгеньевич</t>
  </si>
  <si>
    <t>М151МПРФЗ013</t>
  </si>
  <si>
    <t>Аралбаев</t>
  </si>
  <si>
    <t>Руслан</t>
  </si>
  <si>
    <t>Сарсенбаевич</t>
  </si>
  <si>
    <t>М151МПРФЗ003</t>
  </si>
  <si>
    <t>Корчак</t>
  </si>
  <si>
    <t>Ольга</t>
  </si>
  <si>
    <t>Сергеевна</t>
  </si>
  <si>
    <t>М151МПРФЗ014</t>
  </si>
  <si>
    <t>Ренат</t>
  </si>
  <si>
    <t>М151МПРФЗ004</t>
  </si>
  <si>
    <t>Горелова</t>
  </si>
  <si>
    <t>Екатерина</t>
  </si>
  <si>
    <t>М151МПРФЗ006</t>
  </si>
  <si>
    <t>Коркинец</t>
  </si>
  <si>
    <t>Владислав</t>
  </si>
  <si>
    <t>Олегович</t>
  </si>
  <si>
    <t>М151МПРФЗ001</t>
  </si>
  <si>
    <t>Константинов</t>
  </si>
  <si>
    <t>Юрий</t>
  </si>
  <si>
    <t>Алексеевич</t>
  </si>
  <si>
    <t>М151МПРФЗ011</t>
  </si>
  <si>
    <t>Будников</t>
  </si>
  <si>
    <t>Николай</t>
  </si>
  <si>
    <t>Вячеславович</t>
  </si>
  <si>
    <t>М151МПРФЗ005</t>
  </si>
  <si>
    <t>Конов</t>
  </si>
  <si>
    <t>Кирилл</t>
  </si>
  <si>
    <t>Игоревич</t>
  </si>
  <si>
    <t>М151МПРФЗ010</t>
  </si>
  <si>
    <t>Седов</t>
  </si>
  <si>
    <t>Егор</t>
  </si>
  <si>
    <t>М151МПРФЗ018</t>
  </si>
  <si>
    <t>Сверхпроводимость, магнетизм, наноэлектроника и макроскопические квантовые системы</t>
  </si>
  <si>
    <t>Системный анализ в электронике</t>
  </si>
  <si>
    <t>Физические свойства объёмных и наноструктурированных материалов</t>
  </si>
  <si>
    <t>н/я</t>
  </si>
  <si>
    <t>Да</t>
  </si>
  <si>
    <t>4 - 5</t>
  </si>
  <si>
    <t>6 - 7</t>
  </si>
  <si>
    <t>11 - 12</t>
  </si>
  <si>
    <t>17 - 18</t>
  </si>
  <si>
    <t>Дата выгрузки: 12.01.2016</t>
  </si>
  <si>
    <t>Период: c 2015/2016 учебный год I семестр по 2015/2016 учебный год I семестр</t>
  </si>
  <si>
    <t>Факультет: Московский институт электроники и математики НИУ ВШЭ</t>
  </si>
  <si>
    <t>Образовательная программа "Прикладная физика"</t>
  </si>
  <si>
    <t>Направление  подготовки: "Электроника и наноэлектроника"</t>
  </si>
  <si>
    <t>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</si>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</sst>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34"/>
  <sheetViews>
    <sheetView tabSelected="1" workbookViewId="0">
      <selection activeCell="W26" sqref="W2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23" customWidth="1"/>
    <col min="10" max="13" width="10.7109375" style="11" hidden="1" customWidth="1"/>
    <col min="14" max="15" width="10.7109375" style="22" hidden="1" customWidth="1"/>
    <col min="16" max="16" width="10.7109375" style="22" customWidth="1"/>
    <col min="17" max="17" width="10.7109375" style="23" customWidth="1"/>
    <col min="18" max="18" width="10.7109375" style="22" customWidth="1"/>
    <col min="19" max="19" width="10.7109375" style="23" customWidth="1"/>
    <col min="20" max="20" width="10.7109375" style="23" hidden="1" customWidth="1"/>
    <col min="21" max="63" width="10.7109375" style="1" customWidth="1"/>
    <col min="64" max="16384" width="9.140625" style="1"/>
  </cols>
  <sheetData>
    <row r="1" spans="1:20" s="6" customFormat="1" ht="32.25" customHeight="1" x14ac:dyDescent="0.2">
      <c r="A1" s="24" t="s">
        <v>31</v>
      </c>
      <c r="B1" s="17"/>
      <c r="C1" s="17"/>
      <c r="D1" s="17"/>
      <c r="F1" s="19"/>
      <c r="G1" s="19"/>
      <c r="H1" s="19"/>
      <c r="I1" s="19"/>
      <c r="J1" s="9"/>
      <c r="K1" s="9"/>
      <c r="L1" s="9"/>
      <c r="M1" s="9"/>
      <c r="N1" s="18"/>
      <c r="O1" s="18"/>
      <c r="P1" s="19"/>
    </row>
    <row r="2" spans="1:20" s="5" customFormat="1" ht="15.75" customHeight="1" x14ac:dyDescent="0.2">
      <c r="A2" s="25" t="s">
        <v>140</v>
      </c>
      <c r="B2" s="6"/>
      <c r="C2" s="6"/>
      <c r="D2" s="6"/>
      <c r="E2" s="6"/>
      <c r="F2" s="19"/>
      <c r="G2" s="19"/>
      <c r="H2" s="19"/>
      <c r="I2" s="19"/>
      <c r="J2" s="6"/>
      <c r="K2" s="6"/>
      <c r="L2" s="6"/>
      <c r="M2" s="10"/>
      <c r="N2" s="20"/>
      <c r="O2" s="20"/>
      <c r="P2" s="90"/>
      <c r="Q2" s="87" t="s">
        <v>148</v>
      </c>
    </row>
    <row r="3" spans="1:20" s="5" customFormat="1" ht="15.75" customHeight="1" x14ac:dyDescent="0.2">
      <c r="A3" s="25" t="s">
        <v>141</v>
      </c>
      <c r="B3" s="6"/>
      <c r="C3" s="6"/>
      <c r="D3" s="6"/>
      <c r="E3" s="6"/>
      <c r="F3" s="19"/>
      <c r="G3" s="19"/>
      <c r="H3" s="19"/>
      <c r="I3" s="19"/>
      <c r="J3" s="6"/>
      <c r="K3" s="6"/>
      <c r="L3" s="6"/>
      <c r="M3" s="10"/>
      <c r="N3" s="20"/>
      <c r="O3" s="20"/>
      <c r="P3" s="89" t="s">
        <v>149</v>
      </c>
      <c r="Q3" s="93" t="s">
        <v>150</v>
      </c>
    </row>
    <row r="4" spans="1:20" s="5" customFormat="1" ht="15.75" customHeight="1" x14ac:dyDescent="0.2">
      <c r="A4" s="25" t="s">
        <v>142</v>
      </c>
      <c r="B4" s="6"/>
      <c r="C4" s="6"/>
      <c r="D4" s="6"/>
      <c r="E4" s="6"/>
      <c r="F4" s="19"/>
      <c r="G4" s="19"/>
      <c r="H4" s="19"/>
      <c r="I4" s="19"/>
      <c r="J4" s="6"/>
      <c r="K4" s="6"/>
      <c r="L4" s="6"/>
      <c r="M4" s="10"/>
      <c r="N4" s="20"/>
      <c r="O4" s="20"/>
      <c r="P4" s="91" t="s">
        <v>151</v>
      </c>
      <c r="Q4" s="88" t="s">
        <v>152</v>
      </c>
      <c r="R4" s="20"/>
      <c r="S4" s="21"/>
      <c r="T4" s="21"/>
    </row>
    <row r="5" spans="1:20" s="5" customFormat="1" ht="15.75" customHeight="1" x14ac:dyDescent="0.2">
      <c r="A5" s="25" t="s">
        <v>143</v>
      </c>
      <c r="B5" s="6"/>
      <c r="C5" s="6"/>
      <c r="D5" s="6"/>
      <c r="E5" s="6"/>
      <c r="F5" s="19"/>
      <c r="G5" s="19"/>
      <c r="H5" s="19"/>
      <c r="I5" s="19"/>
      <c r="J5" s="6"/>
      <c r="K5" s="6"/>
      <c r="L5" s="6"/>
      <c r="M5" s="10"/>
      <c r="N5" s="20"/>
      <c r="O5" s="20"/>
      <c r="P5" s="92"/>
      <c r="Q5" s="94" t="s">
        <v>153</v>
      </c>
      <c r="R5" s="20"/>
      <c r="S5" s="21"/>
      <c r="T5" s="21"/>
    </row>
    <row r="6" spans="1:20" s="5" customFormat="1" ht="15.75" customHeight="1" x14ac:dyDescent="0.2">
      <c r="A6" s="25" t="s">
        <v>144</v>
      </c>
      <c r="B6" s="6"/>
      <c r="C6" s="6"/>
      <c r="D6" s="6"/>
      <c r="E6" s="6"/>
      <c r="F6" s="19"/>
      <c r="G6" s="19"/>
      <c r="H6" s="19"/>
      <c r="I6" s="19"/>
      <c r="J6" s="6"/>
      <c r="K6" s="6"/>
      <c r="L6" s="6"/>
      <c r="M6" s="10"/>
      <c r="N6" s="20"/>
      <c r="O6" s="20"/>
      <c r="P6" s="20"/>
      <c r="Q6" s="21"/>
      <c r="R6" s="20"/>
      <c r="S6" s="21"/>
      <c r="T6" s="21"/>
    </row>
    <row r="7" spans="1:20" s="5" customFormat="1" ht="15.75" customHeight="1" x14ac:dyDescent="0.2">
      <c r="A7" s="33" t="s">
        <v>145</v>
      </c>
      <c r="B7" s="4"/>
      <c r="C7" s="4"/>
      <c r="D7" s="4"/>
      <c r="F7" s="21"/>
      <c r="G7" s="21"/>
      <c r="H7" s="10"/>
      <c r="I7" s="10"/>
      <c r="J7" s="10"/>
      <c r="K7" s="10"/>
      <c r="L7" s="20"/>
      <c r="M7" s="20"/>
      <c r="N7" s="20"/>
      <c r="O7" s="21"/>
      <c r="P7" s="20"/>
      <c r="Q7" s="21"/>
      <c r="R7" s="21"/>
    </row>
    <row r="8" spans="1:20" s="5" customFormat="1" ht="15.75" customHeight="1" x14ac:dyDescent="0.2">
      <c r="A8" s="33"/>
      <c r="B8" s="4"/>
      <c r="C8" s="4"/>
      <c r="D8" s="4"/>
      <c r="F8" s="21"/>
      <c r="G8" s="21"/>
      <c r="H8" s="10"/>
      <c r="I8" s="10"/>
      <c r="J8" s="10"/>
      <c r="K8" s="10"/>
      <c r="L8" s="20"/>
      <c r="M8" s="20"/>
      <c r="N8" s="20"/>
      <c r="O8" s="21"/>
      <c r="P8" s="20"/>
      <c r="Q8" s="21"/>
      <c r="R8" s="21"/>
    </row>
    <row r="9" spans="1:20" s="5" customFormat="1" ht="15.75" customHeight="1" x14ac:dyDescent="0.2">
      <c r="A9" s="35" t="s">
        <v>146</v>
      </c>
      <c r="B9" s="4"/>
      <c r="C9" s="4"/>
      <c r="D9" s="4"/>
      <c r="F9" s="21"/>
      <c r="G9" s="21"/>
      <c r="H9" s="10"/>
      <c r="I9" s="10"/>
      <c r="J9" s="10"/>
      <c r="K9" s="10"/>
      <c r="L9" s="20"/>
      <c r="M9" s="20"/>
      <c r="N9" s="20"/>
      <c r="O9" s="21"/>
      <c r="P9" s="20"/>
      <c r="Q9" s="21"/>
      <c r="R9" s="21"/>
    </row>
    <row r="10" spans="1:20" s="5" customFormat="1" ht="15.75" customHeight="1" x14ac:dyDescent="0.2">
      <c r="A10" s="58" t="s">
        <v>147</v>
      </c>
      <c r="B10" s="4"/>
      <c r="C10" s="4"/>
      <c r="D10" s="4"/>
      <c r="F10" s="21"/>
      <c r="G10" s="21"/>
      <c r="H10" s="10"/>
      <c r="I10" s="10"/>
      <c r="J10" s="10"/>
      <c r="K10" s="10"/>
      <c r="L10" s="20"/>
      <c r="M10" s="20"/>
      <c r="N10" s="20"/>
      <c r="O10" s="21"/>
      <c r="P10" s="20"/>
      <c r="Q10" s="21"/>
      <c r="R10" s="21"/>
    </row>
    <row r="11" spans="1:20" s="5" customFormat="1" ht="15.75" customHeight="1" thickBot="1" x14ac:dyDescent="0.25">
      <c r="A11" s="16"/>
      <c r="F11" s="21"/>
      <c r="G11" s="21"/>
      <c r="H11" s="21"/>
      <c r="I11" s="21"/>
      <c r="J11" s="10"/>
      <c r="K11" s="10"/>
      <c r="L11" s="10"/>
      <c r="M11" s="10"/>
      <c r="N11" s="20"/>
      <c r="O11" s="20"/>
      <c r="P11" s="20"/>
      <c r="Q11" s="21"/>
      <c r="R11" s="20"/>
      <c r="S11" s="21"/>
      <c r="T11" s="21"/>
    </row>
    <row r="12" spans="1:20" s="2" customFormat="1" ht="20.25" customHeight="1" x14ac:dyDescent="0.2">
      <c r="A12" s="34" t="s">
        <v>2</v>
      </c>
      <c r="B12" s="65" t="s">
        <v>0</v>
      </c>
      <c r="C12" s="65" t="s">
        <v>5</v>
      </c>
      <c r="D12" s="65" t="s">
        <v>1</v>
      </c>
      <c r="E12" s="43"/>
      <c r="F12" s="80" t="s">
        <v>61</v>
      </c>
      <c r="G12" s="65"/>
      <c r="H12" s="65"/>
      <c r="I12" s="81"/>
      <c r="J12" s="78" t="s">
        <v>20</v>
      </c>
      <c r="K12" s="66" t="s">
        <v>21</v>
      </c>
      <c r="L12" s="67" t="s">
        <v>29</v>
      </c>
      <c r="M12" s="66" t="s">
        <v>22</v>
      </c>
      <c r="N12" s="68" t="s">
        <v>25</v>
      </c>
      <c r="O12" s="68" t="s">
        <v>26</v>
      </c>
      <c r="P12" s="69" t="s">
        <v>27</v>
      </c>
      <c r="Q12" s="68" t="s">
        <v>4</v>
      </c>
      <c r="R12" s="68" t="s">
        <v>23</v>
      </c>
      <c r="S12" s="70" t="s">
        <v>24</v>
      </c>
      <c r="T12" s="26" t="s">
        <v>30</v>
      </c>
    </row>
    <row r="13" spans="1:20" s="2" customFormat="1" ht="20.25" customHeight="1" x14ac:dyDescent="0.2">
      <c r="A13" s="71"/>
      <c r="B13" s="27"/>
      <c r="C13" s="27"/>
      <c r="D13" s="27"/>
      <c r="E13" s="44"/>
      <c r="F13" s="82" t="s">
        <v>60</v>
      </c>
      <c r="G13" s="27"/>
      <c r="H13" s="27"/>
      <c r="I13" s="83"/>
      <c r="J13" s="79"/>
      <c r="K13" s="29"/>
      <c r="L13" s="30"/>
      <c r="M13" s="29"/>
      <c r="N13" s="31"/>
      <c r="O13" s="31"/>
      <c r="P13" s="32"/>
      <c r="Q13" s="31"/>
      <c r="R13" s="31"/>
      <c r="S13" s="72"/>
      <c r="T13" s="26"/>
    </row>
    <row r="14" spans="1:20" s="3" customFormat="1" ht="200.1" customHeight="1" x14ac:dyDescent="0.2">
      <c r="A14" s="71"/>
      <c r="B14" s="27"/>
      <c r="C14" s="27"/>
      <c r="D14" s="27"/>
      <c r="E14" s="45" t="s">
        <v>28</v>
      </c>
      <c r="F14" s="59" t="s">
        <v>59</v>
      </c>
      <c r="G14" s="36" t="s">
        <v>131</v>
      </c>
      <c r="H14" s="36" t="s">
        <v>132</v>
      </c>
      <c r="I14" s="60" t="s">
        <v>133</v>
      </c>
      <c r="J14" s="79"/>
      <c r="K14" s="29"/>
      <c r="L14" s="30"/>
      <c r="M14" s="29"/>
      <c r="N14" s="31"/>
      <c r="O14" s="31"/>
      <c r="P14" s="32"/>
      <c r="Q14" s="31"/>
      <c r="R14" s="31"/>
      <c r="S14" s="72"/>
      <c r="T14" s="26"/>
    </row>
    <row r="15" spans="1:20" s="8" customFormat="1" ht="18.75" customHeight="1" x14ac:dyDescent="0.2">
      <c r="A15" s="73" t="s">
        <v>3</v>
      </c>
      <c r="B15" s="74"/>
      <c r="C15" s="74"/>
      <c r="D15" s="74"/>
      <c r="E15" s="75"/>
      <c r="F15" s="84">
        <v>4</v>
      </c>
      <c r="G15" s="28">
        <v>3</v>
      </c>
      <c r="H15" s="28">
        <v>4</v>
      </c>
      <c r="I15" s="85">
        <v>6</v>
      </c>
      <c r="J15" s="79"/>
      <c r="K15" s="29"/>
      <c r="L15" s="30"/>
      <c r="M15" s="29"/>
      <c r="N15" s="31"/>
      <c r="O15" s="31"/>
      <c r="P15" s="32"/>
      <c r="Q15" s="31"/>
      <c r="R15" s="31"/>
      <c r="S15" s="72"/>
      <c r="T15" s="26"/>
    </row>
    <row r="16" spans="1:20" x14ac:dyDescent="0.2">
      <c r="A16" s="46">
        <v>1</v>
      </c>
      <c r="B16" s="38" t="s">
        <v>51</v>
      </c>
      <c r="C16" s="38">
        <v>1164854126</v>
      </c>
      <c r="D16" s="39" t="s">
        <v>54</v>
      </c>
      <c r="E16" s="37">
        <f>MATCH(C16,Данные!$D:$D,0)</f>
        <v>6</v>
      </c>
      <c r="F16" s="61">
        <v>9</v>
      </c>
      <c r="G16" s="40">
        <v>7</v>
      </c>
      <c r="H16" s="40">
        <v>8</v>
      </c>
      <c r="I16" s="47">
        <v>9</v>
      </c>
      <c r="J16" s="63">
        <v>143</v>
      </c>
      <c r="K16" s="41">
        <f>IF(L16 &gt; 0, MAX(L$16:L$34) / L16, 0)</f>
        <v>1</v>
      </c>
      <c r="L16" s="41">
        <v>17</v>
      </c>
      <c r="M16" s="41">
        <f>J16*K16</f>
        <v>143</v>
      </c>
      <c r="N16" s="42">
        <v>33</v>
      </c>
      <c r="O16" s="42">
        <v>4</v>
      </c>
      <c r="P16" s="42">
        <f>IF(O16 &gt; 0,N16/O16,0)</f>
        <v>8.25</v>
      </c>
      <c r="Q16" s="40">
        <f>MIN($F16:I16)</f>
        <v>7</v>
      </c>
      <c r="R16" s="42"/>
      <c r="S16" s="47">
        <v>4</v>
      </c>
      <c r="T16" s="23">
        <v>1</v>
      </c>
    </row>
    <row r="17" spans="1:20" x14ac:dyDescent="0.2">
      <c r="A17" s="46">
        <v>2</v>
      </c>
      <c r="B17" s="38" t="s">
        <v>41</v>
      </c>
      <c r="C17" s="38">
        <v>1164853995</v>
      </c>
      <c r="D17" s="39" t="s">
        <v>54</v>
      </c>
      <c r="E17" s="37">
        <f>MATCH(C17,Данные!$D:$D,0)</f>
        <v>11</v>
      </c>
      <c r="F17" s="61">
        <v>8</v>
      </c>
      <c r="G17" s="40">
        <v>7</v>
      </c>
      <c r="H17" s="40">
        <v>8</v>
      </c>
      <c r="I17" s="47">
        <v>9</v>
      </c>
      <c r="J17" s="63">
        <v>139</v>
      </c>
      <c r="K17" s="41">
        <f>IF(L17 &gt; 0, MAX(L$16:L$34) / L17, 0)</f>
        <v>1</v>
      </c>
      <c r="L17" s="41">
        <v>17</v>
      </c>
      <c r="M17" s="41">
        <f>J17*K17</f>
        <v>139</v>
      </c>
      <c r="N17" s="42">
        <v>32</v>
      </c>
      <c r="O17" s="42">
        <v>4</v>
      </c>
      <c r="P17" s="42">
        <f>IF(O17 &gt; 0,N17/O17,0)</f>
        <v>8</v>
      </c>
      <c r="Q17" s="40">
        <f>MIN($F17:I17)</f>
        <v>7</v>
      </c>
      <c r="R17" s="42"/>
      <c r="S17" s="47">
        <v>4</v>
      </c>
      <c r="T17" s="23">
        <v>2</v>
      </c>
    </row>
    <row r="18" spans="1:20" x14ac:dyDescent="0.2">
      <c r="A18" s="46">
        <v>3</v>
      </c>
      <c r="B18" s="38" t="s">
        <v>40</v>
      </c>
      <c r="C18" s="38">
        <v>1164853982</v>
      </c>
      <c r="D18" s="39" t="s">
        <v>54</v>
      </c>
      <c r="E18" s="37">
        <f>MATCH(C18,Данные!$D:$D,0)</f>
        <v>16</v>
      </c>
      <c r="F18" s="61">
        <v>8</v>
      </c>
      <c r="G18" s="40">
        <v>6</v>
      </c>
      <c r="H18" s="40">
        <v>8</v>
      </c>
      <c r="I18" s="47">
        <v>9</v>
      </c>
      <c r="J18" s="63">
        <v>136</v>
      </c>
      <c r="K18" s="41">
        <f>IF(L18 &gt; 0, MAX(L$16:L$34) / L18, 0)</f>
        <v>1</v>
      </c>
      <c r="L18" s="41">
        <v>17</v>
      </c>
      <c r="M18" s="41">
        <f>J18*K18</f>
        <v>136</v>
      </c>
      <c r="N18" s="42">
        <v>31</v>
      </c>
      <c r="O18" s="42">
        <v>4</v>
      </c>
      <c r="P18" s="42">
        <f>IF(O18 &gt; 0,N18/O18,0)</f>
        <v>7.75</v>
      </c>
      <c r="Q18" s="40">
        <f>MIN($F18:I18)</f>
        <v>6</v>
      </c>
      <c r="R18" s="42"/>
      <c r="S18" s="47">
        <v>4</v>
      </c>
      <c r="T18" s="23">
        <v>3</v>
      </c>
    </row>
    <row r="19" spans="1:20" x14ac:dyDescent="0.2">
      <c r="A19" s="76" t="s">
        <v>136</v>
      </c>
      <c r="B19" s="38" t="s">
        <v>44</v>
      </c>
      <c r="C19" s="38">
        <v>1164854034</v>
      </c>
      <c r="D19" s="39" t="s">
        <v>54</v>
      </c>
      <c r="E19" s="37">
        <f>MATCH(C19,Данные!$D:$D,0)</f>
        <v>20</v>
      </c>
      <c r="F19" s="61">
        <v>7</v>
      </c>
      <c r="G19" s="40">
        <v>8</v>
      </c>
      <c r="H19" s="40">
        <v>7</v>
      </c>
      <c r="I19" s="47">
        <v>9</v>
      </c>
      <c r="J19" s="63">
        <v>134</v>
      </c>
      <c r="K19" s="41">
        <f>IF(L19 &gt; 0, MAX(L$16:L$34) / L19, 0)</f>
        <v>1</v>
      </c>
      <c r="L19" s="41">
        <v>17</v>
      </c>
      <c r="M19" s="41">
        <f>J19*K19</f>
        <v>134</v>
      </c>
      <c r="N19" s="42">
        <v>31</v>
      </c>
      <c r="O19" s="42">
        <v>4</v>
      </c>
      <c r="P19" s="42">
        <f>IF(O19 &gt; 0,N19/O19,0)</f>
        <v>7.75</v>
      </c>
      <c r="Q19" s="40">
        <f>MIN($F19:I19)</f>
        <v>7</v>
      </c>
      <c r="R19" s="42"/>
      <c r="S19" s="47">
        <v>4</v>
      </c>
      <c r="T19" s="23">
        <v>4</v>
      </c>
    </row>
    <row r="20" spans="1:20" x14ac:dyDescent="0.2">
      <c r="A20" s="77"/>
      <c r="B20" s="38" t="s">
        <v>45</v>
      </c>
      <c r="C20" s="38">
        <v>1164854047</v>
      </c>
      <c r="D20" s="39" t="s">
        <v>54</v>
      </c>
      <c r="E20" s="37">
        <f>MATCH(C20,Данные!$D:$D,0)</f>
        <v>18</v>
      </c>
      <c r="F20" s="61">
        <v>7</v>
      </c>
      <c r="G20" s="40">
        <v>8</v>
      </c>
      <c r="H20" s="40">
        <v>7</v>
      </c>
      <c r="I20" s="47">
        <v>9</v>
      </c>
      <c r="J20" s="63">
        <v>134</v>
      </c>
      <c r="K20" s="41">
        <f>IF(L20 &gt; 0, MAX(L$16:L$34) / L20, 0)</f>
        <v>1</v>
      </c>
      <c r="L20" s="41">
        <v>17</v>
      </c>
      <c r="M20" s="41">
        <f>J20*K20</f>
        <v>134</v>
      </c>
      <c r="N20" s="42">
        <v>31</v>
      </c>
      <c r="O20" s="42">
        <v>4</v>
      </c>
      <c r="P20" s="42">
        <f>IF(O20 &gt; 0,N20/O20,0)</f>
        <v>7.75</v>
      </c>
      <c r="Q20" s="40">
        <f>MIN($F20:I20)</f>
        <v>7</v>
      </c>
      <c r="R20" s="42"/>
      <c r="S20" s="47">
        <v>4</v>
      </c>
      <c r="T20" s="23">
        <v>5</v>
      </c>
    </row>
    <row r="21" spans="1:20" x14ac:dyDescent="0.2">
      <c r="A21" s="76" t="s">
        <v>137</v>
      </c>
      <c r="B21" s="38" t="s">
        <v>42</v>
      </c>
      <c r="C21" s="38">
        <v>1164854008</v>
      </c>
      <c r="D21" s="39" t="s">
        <v>54</v>
      </c>
      <c r="E21" s="37">
        <f>MATCH(C21,Данные!$D:$D,0)</f>
        <v>7</v>
      </c>
      <c r="F21" s="61">
        <v>7</v>
      </c>
      <c r="G21" s="40">
        <v>7</v>
      </c>
      <c r="H21" s="40">
        <v>7</v>
      </c>
      <c r="I21" s="47">
        <v>9</v>
      </c>
      <c r="J21" s="63">
        <v>131</v>
      </c>
      <c r="K21" s="41">
        <f>IF(L21 &gt; 0, MAX(L$16:L$34) / L21, 0)</f>
        <v>1</v>
      </c>
      <c r="L21" s="41">
        <v>17</v>
      </c>
      <c r="M21" s="41">
        <f>J21*K21</f>
        <v>131</v>
      </c>
      <c r="N21" s="42">
        <v>30</v>
      </c>
      <c r="O21" s="42">
        <v>4</v>
      </c>
      <c r="P21" s="42">
        <f>IF(O21 &gt; 0,N21/O21,0)</f>
        <v>7.5</v>
      </c>
      <c r="Q21" s="40">
        <f>MIN($F21:I21)</f>
        <v>7</v>
      </c>
      <c r="R21" s="42"/>
      <c r="S21" s="47">
        <v>4</v>
      </c>
      <c r="T21" s="23">
        <v>6</v>
      </c>
    </row>
    <row r="22" spans="1:20" x14ac:dyDescent="0.2">
      <c r="A22" s="77"/>
      <c r="B22" s="38" t="s">
        <v>52</v>
      </c>
      <c r="C22" s="38">
        <v>1164854139</v>
      </c>
      <c r="D22" s="39" t="s">
        <v>54</v>
      </c>
      <c r="E22" s="37">
        <f>MATCH(C22,Данные!$D:$D,0)</f>
        <v>21</v>
      </c>
      <c r="F22" s="61">
        <v>7</v>
      </c>
      <c r="G22" s="40">
        <v>7</v>
      </c>
      <c r="H22" s="40">
        <v>7</v>
      </c>
      <c r="I22" s="47">
        <v>9</v>
      </c>
      <c r="J22" s="63">
        <v>131</v>
      </c>
      <c r="K22" s="41">
        <f>IF(L22 &gt; 0, MAX(L$16:L$34) / L22, 0)</f>
        <v>1</v>
      </c>
      <c r="L22" s="41">
        <v>17</v>
      </c>
      <c r="M22" s="41">
        <f>J22*K22</f>
        <v>131</v>
      </c>
      <c r="N22" s="42">
        <v>30</v>
      </c>
      <c r="O22" s="42">
        <v>4</v>
      </c>
      <c r="P22" s="42">
        <f>IF(O22 &gt; 0,N22/O22,0)</f>
        <v>7.5</v>
      </c>
      <c r="Q22" s="40">
        <f>MIN($F22:I22)</f>
        <v>7</v>
      </c>
      <c r="R22" s="42"/>
      <c r="S22" s="47">
        <v>4</v>
      </c>
      <c r="T22" s="23">
        <v>7</v>
      </c>
    </row>
    <row r="23" spans="1:20" x14ac:dyDescent="0.2">
      <c r="A23" s="46">
        <v>8</v>
      </c>
      <c r="B23" s="38" t="s">
        <v>49</v>
      </c>
      <c r="C23" s="38">
        <v>1164854099</v>
      </c>
      <c r="D23" s="39" t="s">
        <v>54</v>
      </c>
      <c r="E23" s="37">
        <f>MATCH(C23,Данные!$D:$D,0)</f>
        <v>10</v>
      </c>
      <c r="F23" s="61">
        <v>8</v>
      </c>
      <c r="G23" s="40">
        <v>6</v>
      </c>
      <c r="H23" s="40">
        <v>8</v>
      </c>
      <c r="I23" s="47">
        <v>8</v>
      </c>
      <c r="J23" s="63">
        <v>130</v>
      </c>
      <c r="K23" s="41">
        <f>IF(L23 &gt; 0, MAX(L$16:L$34) / L23, 0)</f>
        <v>1</v>
      </c>
      <c r="L23" s="41">
        <v>17</v>
      </c>
      <c r="M23" s="41">
        <f>J23*K23</f>
        <v>130</v>
      </c>
      <c r="N23" s="42">
        <v>30</v>
      </c>
      <c r="O23" s="42">
        <v>4</v>
      </c>
      <c r="P23" s="42">
        <f>IF(O23 &gt; 0,N23/O23,0)</f>
        <v>7.5</v>
      </c>
      <c r="Q23" s="40">
        <f>MIN($F23:I23)</f>
        <v>6</v>
      </c>
      <c r="R23" s="42"/>
      <c r="S23" s="47">
        <v>4</v>
      </c>
      <c r="T23" s="23">
        <v>8</v>
      </c>
    </row>
    <row r="24" spans="1:20" x14ac:dyDescent="0.2">
      <c r="A24" s="46">
        <v>9</v>
      </c>
      <c r="B24" s="38" t="s">
        <v>43</v>
      </c>
      <c r="C24" s="38">
        <v>1164854021</v>
      </c>
      <c r="D24" s="39" t="s">
        <v>54</v>
      </c>
      <c r="E24" s="37">
        <f>MATCH(C24,Данные!$D:$D,0)</f>
        <v>3</v>
      </c>
      <c r="F24" s="61">
        <v>8</v>
      </c>
      <c r="G24" s="40">
        <v>7</v>
      </c>
      <c r="H24" s="40">
        <v>8</v>
      </c>
      <c r="I24" s="47">
        <v>7</v>
      </c>
      <c r="J24" s="63">
        <v>127</v>
      </c>
      <c r="K24" s="41">
        <f>IF(L24 &gt; 0, MAX(L$16:L$34) / L24, 0)</f>
        <v>1</v>
      </c>
      <c r="L24" s="41">
        <v>17</v>
      </c>
      <c r="M24" s="41">
        <f>J24*K24</f>
        <v>127</v>
      </c>
      <c r="N24" s="42">
        <v>30</v>
      </c>
      <c r="O24" s="42">
        <v>4</v>
      </c>
      <c r="P24" s="42">
        <f>IF(O24 &gt; 0,N24/O24,0)</f>
        <v>7.5</v>
      </c>
      <c r="Q24" s="40">
        <f>MIN($F24:I24)</f>
        <v>7</v>
      </c>
      <c r="R24" s="42"/>
      <c r="S24" s="47">
        <v>4</v>
      </c>
      <c r="T24" s="23">
        <v>9</v>
      </c>
    </row>
    <row r="25" spans="1:20" x14ac:dyDescent="0.2">
      <c r="A25" s="46">
        <v>10</v>
      </c>
      <c r="B25" s="38" t="s">
        <v>36</v>
      </c>
      <c r="C25" s="38">
        <v>1164853943</v>
      </c>
      <c r="D25" s="39" t="s">
        <v>54</v>
      </c>
      <c r="E25" s="37">
        <f>MATCH(C25,Данные!$D:$D,0)</f>
        <v>15</v>
      </c>
      <c r="F25" s="61">
        <v>6</v>
      </c>
      <c r="G25" s="40">
        <v>7</v>
      </c>
      <c r="H25" s="40">
        <v>6</v>
      </c>
      <c r="I25" s="47">
        <v>9</v>
      </c>
      <c r="J25" s="63">
        <v>123</v>
      </c>
      <c r="K25" s="41">
        <f>IF(L25 &gt; 0, MAX(L$16:L$34) / L25, 0)</f>
        <v>1</v>
      </c>
      <c r="L25" s="41">
        <v>17</v>
      </c>
      <c r="M25" s="41">
        <f>J25*K25</f>
        <v>123</v>
      </c>
      <c r="N25" s="42">
        <v>28</v>
      </c>
      <c r="O25" s="42">
        <v>4</v>
      </c>
      <c r="P25" s="42">
        <f>IF(O25 &gt; 0,N25/O25,0)</f>
        <v>7</v>
      </c>
      <c r="Q25" s="40">
        <f>MIN($F25:I25)</f>
        <v>6</v>
      </c>
      <c r="R25" s="42"/>
      <c r="S25" s="47">
        <v>4</v>
      </c>
      <c r="T25" s="23">
        <v>10</v>
      </c>
    </row>
    <row r="26" spans="1:20" x14ac:dyDescent="0.2">
      <c r="A26" s="76" t="s">
        <v>138</v>
      </c>
      <c r="B26" s="38" t="s">
        <v>38</v>
      </c>
      <c r="C26" s="38">
        <v>1164853956</v>
      </c>
      <c r="D26" s="39" t="s">
        <v>54</v>
      </c>
      <c r="E26" s="37">
        <f>MATCH(C26,Данные!$D:$D,0)</f>
        <v>9</v>
      </c>
      <c r="F26" s="61">
        <v>7</v>
      </c>
      <c r="G26" s="40">
        <v>6</v>
      </c>
      <c r="H26" s="40">
        <v>7</v>
      </c>
      <c r="I26" s="47">
        <v>8</v>
      </c>
      <c r="J26" s="63">
        <v>122</v>
      </c>
      <c r="K26" s="41">
        <f>IF(L26 &gt; 0, MAX(L$16:L$34) / L26, 0)</f>
        <v>1</v>
      </c>
      <c r="L26" s="41">
        <v>17</v>
      </c>
      <c r="M26" s="41">
        <f>J26*K26</f>
        <v>122</v>
      </c>
      <c r="N26" s="42">
        <v>28</v>
      </c>
      <c r="O26" s="42">
        <v>4</v>
      </c>
      <c r="P26" s="42">
        <f>IF(O26 &gt; 0,N26/O26,0)</f>
        <v>7</v>
      </c>
      <c r="Q26" s="40">
        <f>MIN($F26:I26)</f>
        <v>6</v>
      </c>
      <c r="R26" s="42"/>
      <c r="S26" s="47">
        <v>4</v>
      </c>
      <c r="T26" s="23">
        <v>11</v>
      </c>
    </row>
    <row r="27" spans="1:20" x14ac:dyDescent="0.2">
      <c r="A27" s="77"/>
      <c r="B27" s="38" t="s">
        <v>46</v>
      </c>
      <c r="C27" s="38">
        <v>1164854060</v>
      </c>
      <c r="D27" s="39" t="s">
        <v>54</v>
      </c>
      <c r="E27" s="37">
        <f>MATCH(C27,Данные!$D:$D,0)</f>
        <v>17</v>
      </c>
      <c r="F27" s="61">
        <v>7</v>
      </c>
      <c r="G27" s="40">
        <v>6</v>
      </c>
      <c r="H27" s="40">
        <v>7</v>
      </c>
      <c r="I27" s="47">
        <v>8</v>
      </c>
      <c r="J27" s="63">
        <v>122</v>
      </c>
      <c r="K27" s="41">
        <f>IF(L27 &gt; 0, MAX(L$16:L$34) / L27, 0)</f>
        <v>1</v>
      </c>
      <c r="L27" s="41">
        <v>17</v>
      </c>
      <c r="M27" s="41">
        <f>J27*K27</f>
        <v>122</v>
      </c>
      <c r="N27" s="42">
        <v>28</v>
      </c>
      <c r="O27" s="42">
        <v>4</v>
      </c>
      <c r="P27" s="42">
        <f>IF(O27 &gt; 0,N27/O27,0)</f>
        <v>7</v>
      </c>
      <c r="Q27" s="40">
        <f>MIN($F27:I27)</f>
        <v>6</v>
      </c>
      <c r="R27" s="42"/>
      <c r="S27" s="47">
        <v>4</v>
      </c>
      <c r="T27" s="23">
        <v>12</v>
      </c>
    </row>
    <row r="28" spans="1:20" x14ac:dyDescent="0.2">
      <c r="A28" s="46">
        <v>13</v>
      </c>
      <c r="B28" s="38" t="s">
        <v>35</v>
      </c>
      <c r="C28" s="38">
        <v>1164853917</v>
      </c>
      <c r="D28" s="39" t="s">
        <v>54</v>
      </c>
      <c r="E28" s="37">
        <f>MATCH(C28,Данные!$D:$D,0)</f>
        <v>5</v>
      </c>
      <c r="F28" s="61">
        <v>7</v>
      </c>
      <c r="G28" s="40">
        <v>7</v>
      </c>
      <c r="H28" s="40">
        <v>6</v>
      </c>
      <c r="I28" s="47">
        <v>8</v>
      </c>
      <c r="J28" s="63">
        <v>121</v>
      </c>
      <c r="K28" s="41">
        <f>IF(L28 &gt; 0, MAX(L$16:L$34) / L28, 0)</f>
        <v>1</v>
      </c>
      <c r="L28" s="41">
        <v>17</v>
      </c>
      <c r="M28" s="41">
        <f>J28*K28</f>
        <v>121</v>
      </c>
      <c r="N28" s="42">
        <v>28</v>
      </c>
      <c r="O28" s="42">
        <v>4</v>
      </c>
      <c r="P28" s="42">
        <f>IF(O28 &gt; 0,N28/O28,0)</f>
        <v>7</v>
      </c>
      <c r="Q28" s="40">
        <f>MIN($F28:I28)</f>
        <v>6</v>
      </c>
      <c r="R28" s="42"/>
      <c r="S28" s="47">
        <v>4</v>
      </c>
      <c r="T28" s="23">
        <v>13</v>
      </c>
    </row>
    <row r="29" spans="1:20" x14ac:dyDescent="0.2">
      <c r="A29" s="46">
        <v>14</v>
      </c>
      <c r="B29" s="38" t="s">
        <v>37</v>
      </c>
      <c r="C29" s="38">
        <v>1164853930</v>
      </c>
      <c r="D29" s="39" t="s">
        <v>54</v>
      </c>
      <c r="E29" s="37">
        <f>MATCH(C29,Данные!$D:$D,0)</f>
        <v>13</v>
      </c>
      <c r="F29" s="61">
        <v>6</v>
      </c>
      <c r="G29" s="40">
        <v>6</v>
      </c>
      <c r="H29" s="40">
        <v>6</v>
      </c>
      <c r="I29" s="47">
        <v>8</v>
      </c>
      <c r="J29" s="63">
        <v>114</v>
      </c>
      <c r="K29" s="41">
        <f>IF(L29 &gt; 0, MAX(L$16:L$34) / L29, 0)</f>
        <v>1</v>
      </c>
      <c r="L29" s="41">
        <v>17</v>
      </c>
      <c r="M29" s="41">
        <f>J29*K29</f>
        <v>114</v>
      </c>
      <c r="N29" s="42">
        <v>26</v>
      </c>
      <c r="O29" s="42">
        <v>4</v>
      </c>
      <c r="P29" s="42">
        <f>IF(O29 &gt; 0,N29/O29,0)</f>
        <v>6.5</v>
      </c>
      <c r="Q29" s="40">
        <f>MIN($F29:I29)</f>
        <v>6</v>
      </c>
      <c r="R29" s="42"/>
      <c r="S29" s="47">
        <v>4</v>
      </c>
      <c r="T29" s="23">
        <v>14</v>
      </c>
    </row>
    <row r="30" spans="1:20" x14ac:dyDescent="0.2">
      <c r="A30" s="46">
        <v>15</v>
      </c>
      <c r="B30" s="38" t="s">
        <v>50</v>
      </c>
      <c r="C30" s="38">
        <v>1164854112</v>
      </c>
      <c r="D30" s="39" t="s">
        <v>54</v>
      </c>
      <c r="E30" s="37">
        <f>MATCH(C30,Данные!$D:$D,0)</f>
        <v>8</v>
      </c>
      <c r="F30" s="61">
        <v>6</v>
      </c>
      <c r="G30" s="40">
        <v>6</v>
      </c>
      <c r="H30" s="40">
        <v>4</v>
      </c>
      <c r="I30" s="47">
        <v>9</v>
      </c>
      <c r="J30" s="63">
        <v>112</v>
      </c>
      <c r="K30" s="41">
        <f>IF(L30 &gt; 0, MAX(L$16:L$34) / L30, 0)</f>
        <v>1</v>
      </c>
      <c r="L30" s="41">
        <v>17</v>
      </c>
      <c r="M30" s="41">
        <f>J30*K30</f>
        <v>112</v>
      </c>
      <c r="N30" s="42">
        <v>25</v>
      </c>
      <c r="O30" s="42">
        <v>4</v>
      </c>
      <c r="P30" s="42">
        <f>IF(O30 &gt; 0,N30/O30,0)</f>
        <v>6.25</v>
      </c>
      <c r="Q30" s="40">
        <f>MIN($F30:I30)</f>
        <v>4</v>
      </c>
      <c r="R30" s="42"/>
      <c r="S30" s="47">
        <v>4</v>
      </c>
      <c r="T30" s="23">
        <v>15</v>
      </c>
    </row>
    <row r="31" spans="1:20" x14ac:dyDescent="0.2">
      <c r="A31" s="46">
        <v>16</v>
      </c>
      <c r="B31" s="38" t="s">
        <v>48</v>
      </c>
      <c r="C31" s="38">
        <v>1164854086</v>
      </c>
      <c r="D31" s="39" t="s">
        <v>54</v>
      </c>
      <c r="E31" s="37">
        <f>MATCH(C31,Данные!$D:$D,0)</f>
        <v>12</v>
      </c>
      <c r="F31" s="61">
        <v>7</v>
      </c>
      <c r="G31" s="40">
        <v>6</v>
      </c>
      <c r="H31" s="40">
        <v>7</v>
      </c>
      <c r="I31" s="47">
        <v>6</v>
      </c>
      <c r="J31" s="63">
        <v>110</v>
      </c>
      <c r="K31" s="41">
        <f>IF(L31 &gt; 0, MAX(L$16:L$34) / L31, 0)</f>
        <v>1</v>
      </c>
      <c r="L31" s="41">
        <v>17</v>
      </c>
      <c r="M31" s="41">
        <f>J31*K31</f>
        <v>110</v>
      </c>
      <c r="N31" s="42">
        <v>26</v>
      </c>
      <c r="O31" s="42">
        <v>4</v>
      </c>
      <c r="P31" s="42">
        <f>IF(O31 &gt; 0,N31/O31,0)</f>
        <v>6.5</v>
      </c>
      <c r="Q31" s="40">
        <f>MIN($F31:I31)</f>
        <v>6</v>
      </c>
      <c r="R31" s="42"/>
      <c r="S31" s="47">
        <v>4</v>
      </c>
      <c r="T31" s="23">
        <v>16</v>
      </c>
    </row>
    <row r="32" spans="1:20" x14ac:dyDescent="0.2">
      <c r="A32" s="76" t="s">
        <v>139</v>
      </c>
      <c r="B32" s="38" t="s">
        <v>39</v>
      </c>
      <c r="C32" s="38">
        <v>1164853969</v>
      </c>
      <c r="D32" s="39" t="s">
        <v>54</v>
      </c>
      <c r="E32" s="37">
        <f>MATCH(C32,Данные!$D:$D,0)</f>
        <v>19</v>
      </c>
      <c r="F32" s="61">
        <v>4</v>
      </c>
      <c r="G32" s="40">
        <v>6</v>
      </c>
      <c r="H32" s="40">
        <v>5</v>
      </c>
      <c r="I32" s="47">
        <v>6</v>
      </c>
      <c r="J32" s="63">
        <v>90</v>
      </c>
      <c r="K32" s="41">
        <f>IF(L32 &gt; 0, MAX(L$16:L$34) / L32, 0)</f>
        <v>1</v>
      </c>
      <c r="L32" s="41">
        <v>17</v>
      </c>
      <c r="M32" s="41">
        <f>J32*K32</f>
        <v>90</v>
      </c>
      <c r="N32" s="42">
        <v>21</v>
      </c>
      <c r="O32" s="42">
        <v>4</v>
      </c>
      <c r="P32" s="42">
        <f>IF(O32 &gt; 0,N32/O32,0)</f>
        <v>5.25</v>
      </c>
      <c r="Q32" s="40">
        <f>MIN($F32:I32)</f>
        <v>4</v>
      </c>
      <c r="R32" s="42"/>
      <c r="S32" s="47">
        <v>4</v>
      </c>
      <c r="T32" s="23">
        <v>17</v>
      </c>
    </row>
    <row r="33" spans="1:20" x14ac:dyDescent="0.2">
      <c r="A33" s="77"/>
      <c r="B33" s="38" t="s">
        <v>53</v>
      </c>
      <c r="C33" s="38">
        <v>1164854152</v>
      </c>
      <c r="D33" s="39" t="s">
        <v>54</v>
      </c>
      <c r="E33" s="37">
        <f>MATCH(C33,Данные!$D:$D,0)</f>
        <v>4</v>
      </c>
      <c r="F33" s="61">
        <v>5</v>
      </c>
      <c r="G33" s="40">
        <v>6</v>
      </c>
      <c r="H33" s="40">
        <v>4</v>
      </c>
      <c r="I33" s="47">
        <v>6</v>
      </c>
      <c r="J33" s="63">
        <v>90</v>
      </c>
      <c r="K33" s="41">
        <f>IF(L33 &gt; 0, MAX(L$16:L$34) / L33, 0)</f>
        <v>1</v>
      </c>
      <c r="L33" s="41">
        <v>17</v>
      </c>
      <c r="M33" s="41">
        <f>J33*K33</f>
        <v>90</v>
      </c>
      <c r="N33" s="42">
        <v>21</v>
      </c>
      <c r="O33" s="42">
        <v>4</v>
      </c>
      <c r="P33" s="42">
        <f>IF(O33 &gt; 0,N33/O33,0)</f>
        <v>5.25</v>
      </c>
      <c r="Q33" s="40">
        <f>MIN($F33:I33)</f>
        <v>4</v>
      </c>
      <c r="R33" s="42"/>
      <c r="S33" s="47">
        <v>4</v>
      </c>
      <c r="T33" s="23">
        <v>18</v>
      </c>
    </row>
    <row r="34" spans="1:20" ht="13.5" thickBot="1" x14ac:dyDescent="0.25">
      <c r="A34" s="48">
        <v>19</v>
      </c>
      <c r="B34" s="49" t="s">
        <v>47</v>
      </c>
      <c r="C34" s="50">
        <v>1164854073</v>
      </c>
      <c r="D34" s="51"/>
      <c r="E34" s="52">
        <f>MATCH(C34,Данные!$D:$D,0)</f>
        <v>14</v>
      </c>
      <c r="F34" s="62" t="s">
        <v>134</v>
      </c>
      <c r="G34" s="53" t="s">
        <v>134</v>
      </c>
      <c r="H34" s="53" t="s">
        <v>134</v>
      </c>
      <c r="I34" s="86" t="s">
        <v>134</v>
      </c>
      <c r="J34" s="64">
        <v>0</v>
      </c>
      <c r="K34" s="55">
        <f>IF(L34 &gt; 0, MAX(L$16:L$34) / L34, 0)</f>
        <v>1</v>
      </c>
      <c r="L34" s="55">
        <v>17</v>
      </c>
      <c r="M34" s="55">
        <f>J34*K34</f>
        <v>0</v>
      </c>
      <c r="N34" s="56"/>
      <c r="O34" s="56"/>
      <c r="P34" s="56">
        <f>IF(O34 &gt; 0,N34/O34,0)</f>
        <v>0</v>
      </c>
      <c r="Q34" s="54">
        <f>MIN($F34:I34)</f>
        <v>0</v>
      </c>
      <c r="R34" s="56" t="s">
        <v>135</v>
      </c>
      <c r="S34" s="57"/>
      <c r="T34" s="23">
        <v>19</v>
      </c>
    </row>
  </sheetData>
  <sheetCalcPr fullCalcOnLoad="1"/>
  <sortState ref="B12:W30">
    <sortCondition descending="1" ref="K6"/>
  </sortState>
  <mergeCells count="22">
    <mergeCell ref="A32:A33"/>
    <mergeCell ref="B12:B14"/>
    <mergeCell ref="F12:I12"/>
    <mergeCell ref="F13:I13"/>
    <mergeCell ref="A19:A20"/>
    <mergeCell ref="A21:A22"/>
    <mergeCell ref="A26:A27"/>
    <mergeCell ref="N12:N15"/>
    <mergeCell ref="A12:A14"/>
    <mergeCell ref="Q12:Q15"/>
    <mergeCell ref="O12:O15"/>
    <mergeCell ref="D12:D14"/>
    <mergeCell ref="C12:C14"/>
    <mergeCell ref="T12:T15"/>
    <mergeCell ref="A15:D15"/>
    <mergeCell ref="S12:S15"/>
    <mergeCell ref="J12:J15"/>
    <mergeCell ref="M12:M15"/>
    <mergeCell ref="P12:P15"/>
    <mergeCell ref="K12:K15"/>
    <mergeCell ref="R12:R15"/>
    <mergeCell ref="L12:L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78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1173995538</v>
      </c>
      <c r="B3" s="15">
        <v>8</v>
      </c>
      <c r="C3" s="15" t="s">
        <v>54</v>
      </c>
      <c r="D3" s="15">
        <v>1164854021</v>
      </c>
      <c r="E3" s="7" t="s">
        <v>55</v>
      </c>
      <c r="F3" s="7" t="s">
        <v>56</v>
      </c>
      <c r="G3" s="7" t="s">
        <v>57</v>
      </c>
      <c r="H3" s="15" t="s">
        <v>58</v>
      </c>
      <c r="I3" s="7" t="s">
        <v>59</v>
      </c>
      <c r="J3" s="15">
        <v>4</v>
      </c>
      <c r="K3" s="15" t="s">
        <v>60</v>
      </c>
      <c r="L3" s="15" t="s">
        <v>61</v>
      </c>
      <c r="N3" s="15">
        <v>32</v>
      </c>
      <c r="O3" s="15">
        <v>4</v>
      </c>
      <c r="P3" s="15">
        <v>1</v>
      </c>
      <c r="Q3" s="15">
        <v>1</v>
      </c>
      <c r="R3">
        <v>1014851271</v>
      </c>
      <c r="S3">
        <v>2098</v>
      </c>
      <c r="U3" t="s">
        <v>62</v>
      </c>
      <c r="V3" t="s">
        <v>63</v>
      </c>
      <c r="W3">
        <f>MATCH(D3,Отчет!$C:$C,0)</f>
        <v>24</v>
      </c>
    </row>
    <row r="4" spans="1:23" x14ac:dyDescent="0.2">
      <c r="A4" s="15">
        <v>1173996443</v>
      </c>
      <c r="B4" s="15">
        <v>5</v>
      </c>
      <c r="C4" s="15" t="s">
        <v>54</v>
      </c>
      <c r="D4" s="15">
        <v>1164854152</v>
      </c>
      <c r="E4" s="7" t="s">
        <v>64</v>
      </c>
      <c r="F4" s="7" t="s">
        <v>65</v>
      </c>
      <c r="G4" s="7" t="s">
        <v>66</v>
      </c>
      <c r="H4" s="15" t="s">
        <v>67</v>
      </c>
      <c r="I4" s="7" t="s">
        <v>59</v>
      </c>
      <c r="J4" s="15">
        <v>4</v>
      </c>
      <c r="K4" s="15" t="s">
        <v>60</v>
      </c>
      <c r="L4" s="15" t="s">
        <v>61</v>
      </c>
      <c r="N4" s="15">
        <v>20</v>
      </c>
      <c r="O4" s="15">
        <v>4</v>
      </c>
      <c r="P4" s="15">
        <v>1</v>
      </c>
      <c r="Q4" s="15">
        <v>1</v>
      </c>
      <c r="R4">
        <v>1014851271</v>
      </c>
      <c r="S4">
        <v>2098</v>
      </c>
      <c r="U4" t="s">
        <v>62</v>
      </c>
      <c r="V4" t="s">
        <v>63</v>
      </c>
      <c r="W4">
        <f>MATCH(D4,Отчет!$C:$C,0)</f>
        <v>33</v>
      </c>
    </row>
    <row r="5" spans="1:23" x14ac:dyDescent="0.2">
      <c r="A5" s="15">
        <v>1173994775</v>
      </c>
      <c r="B5" s="15">
        <v>7</v>
      </c>
      <c r="C5" s="15" t="s">
        <v>54</v>
      </c>
      <c r="D5" s="15">
        <v>1164853917</v>
      </c>
      <c r="E5" s="7" t="s">
        <v>68</v>
      </c>
      <c r="F5" s="7" t="s">
        <v>69</v>
      </c>
      <c r="G5" s="7" t="s">
        <v>70</v>
      </c>
      <c r="H5" s="15" t="s">
        <v>71</v>
      </c>
      <c r="I5" s="7" t="s">
        <v>59</v>
      </c>
      <c r="J5" s="15">
        <v>4</v>
      </c>
      <c r="K5" s="15" t="s">
        <v>60</v>
      </c>
      <c r="L5" s="15" t="s">
        <v>61</v>
      </c>
      <c r="N5" s="15">
        <v>28</v>
      </c>
      <c r="O5" s="15">
        <v>4</v>
      </c>
      <c r="P5" s="15">
        <v>1</v>
      </c>
      <c r="Q5" s="15">
        <v>1</v>
      </c>
      <c r="R5">
        <v>1014851271</v>
      </c>
      <c r="S5">
        <v>2098</v>
      </c>
      <c r="U5" t="s">
        <v>62</v>
      </c>
      <c r="V5" t="s">
        <v>63</v>
      </c>
      <c r="W5">
        <f>MATCH(D5,Отчет!$C:$C,0)</f>
        <v>28</v>
      </c>
    </row>
    <row r="6" spans="1:23" x14ac:dyDescent="0.2">
      <c r="A6" s="15">
        <v>1173996260</v>
      </c>
      <c r="B6" s="15">
        <v>9</v>
      </c>
      <c r="C6" s="15" t="s">
        <v>54</v>
      </c>
      <c r="D6" s="15">
        <v>1164854126</v>
      </c>
      <c r="E6" s="7" t="s">
        <v>72</v>
      </c>
      <c r="F6" s="7" t="s">
        <v>73</v>
      </c>
      <c r="G6" s="7" t="s">
        <v>74</v>
      </c>
      <c r="H6" s="15" t="s">
        <v>75</v>
      </c>
      <c r="I6" s="7" t="s">
        <v>59</v>
      </c>
      <c r="J6" s="15">
        <v>4</v>
      </c>
      <c r="K6" s="15" t="s">
        <v>60</v>
      </c>
      <c r="L6" s="15" t="s">
        <v>61</v>
      </c>
      <c r="N6" s="15">
        <v>36</v>
      </c>
      <c r="O6" s="15">
        <v>4</v>
      </c>
      <c r="P6" s="15">
        <v>1</v>
      </c>
      <c r="Q6" s="15">
        <v>1</v>
      </c>
      <c r="R6">
        <v>1014851271</v>
      </c>
      <c r="S6">
        <v>2098</v>
      </c>
      <c r="U6" t="s">
        <v>62</v>
      </c>
      <c r="V6" t="s">
        <v>63</v>
      </c>
      <c r="W6">
        <f>MATCH(D6,Отчет!$C:$C,0)</f>
        <v>16</v>
      </c>
    </row>
    <row r="7" spans="1:23" x14ac:dyDescent="0.2">
      <c r="A7" s="15">
        <v>1173995448</v>
      </c>
      <c r="B7" s="15">
        <v>7</v>
      </c>
      <c r="C7" s="15" t="s">
        <v>54</v>
      </c>
      <c r="D7" s="15">
        <v>1164854008</v>
      </c>
      <c r="E7" s="7" t="s">
        <v>76</v>
      </c>
      <c r="F7" s="7" t="s">
        <v>77</v>
      </c>
      <c r="G7" s="7" t="s">
        <v>78</v>
      </c>
      <c r="H7" s="15" t="s">
        <v>79</v>
      </c>
      <c r="I7" s="7" t="s">
        <v>59</v>
      </c>
      <c r="J7" s="15">
        <v>4</v>
      </c>
      <c r="K7" s="15" t="s">
        <v>60</v>
      </c>
      <c r="L7" s="15" t="s">
        <v>61</v>
      </c>
      <c r="N7" s="15">
        <v>28</v>
      </c>
      <c r="O7" s="15">
        <v>4</v>
      </c>
      <c r="P7" s="15">
        <v>1</v>
      </c>
      <c r="Q7" s="15">
        <v>1</v>
      </c>
      <c r="R7">
        <v>1014851271</v>
      </c>
      <c r="S7">
        <v>2098</v>
      </c>
      <c r="U7" t="s">
        <v>62</v>
      </c>
      <c r="V7" t="s">
        <v>63</v>
      </c>
      <c r="W7">
        <f>MATCH(D7,Отчет!$C:$C,0)</f>
        <v>21</v>
      </c>
    </row>
    <row r="8" spans="1:23" x14ac:dyDescent="0.2">
      <c r="A8" s="15">
        <v>1173996166</v>
      </c>
      <c r="B8" s="15">
        <v>6</v>
      </c>
      <c r="C8" s="15" t="s">
        <v>54</v>
      </c>
      <c r="D8" s="15">
        <v>1164854112</v>
      </c>
      <c r="E8" s="7" t="s">
        <v>80</v>
      </c>
      <c r="F8" s="7" t="s">
        <v>81</v>
      </c>
      <c r="G8" s="7" t="s">
        <v>78</v>
      </c>
      <c r="H8" s="15" t="s">
        <v>82</v>
      </c>
      <c r="I8" s="7" t="s">
        <v>59</v>
      </c>
      <c r="J8" s="15">
        <v>4</v>
      </c>
      <c r="K8" s="15" t="s">
        <v>60</v>
      </c>
      <c r="L8" s="15" t="s">
        <v>61</v>
      </c>
      <c r="N8" s="15">
        <v>24</v>
      </c>
      <c r="O8" s="15">
        <v>4</v>
      </c>
      <c r="P8" s="15">
        <v>1</v>
      </c>
      <c r="Q8" s="15">
        <v>1</v>
      </c>
      <c r="R8">
        <v>1014851271</v>
      </c>
      <c r="S8">
        <v>2098</v>
      </c>
      <c r="U8" t="s">
        <v>62</v>
      </c>
      <c r="V8" t="s">
        <v>63</v>
      </c>
      <c r="W8">
        <f>MATCH(D8,Отчет!$C:$C,0)</f>
        <v>30</v>
      </c>
    </row>
    <row r="9" spans="1:23" x14ac:dyDescent="0.2">
      <c r="A9" s="15">
        <v>1173995070</v>
      </c>
      <c r="B9" s="15">
        <v>7</v>
      </c>
      <c r="C9" s="15" t="s">
        <v>54</v>
      </c>
      <c r="D9" s="15">
        <v>1164853956</v>
      </c>
      <c r="E9" s="7" t="s">
        <v>83</v>
      </c>
      <c r="F9" s="7" t="s">
        <v>84</v>
      </c>
      <c r="G9" s="7" t="s">
        <v>85</v>
      </c>
      <c r="H9" s="15" t="s">
        <v>86</v>
      </c>
      <c r="I9" s="7" t="s">
        <v>59</v>
      </c>
      <c r="J9" s="15">
        <v>4</v>
      </c>
      <c r="K9" s="15" t="s">
        <v>60</v>
      </c>
      <c r="L9" s="15" t="s">
        <v>61</v>
      </c>
      <c r="N9" s="15">
        <v>28</v>
      </c>
      <c r="O9" s="15">
        <v>4</v>
      </c>
      <c r="P9" s="15">
        <v>1</v>
      </c>
      <c r="Q9" s="15">
        <v>1</v>
      </c>
      <c r="R9">
        <v>1014851271</v>
      </c>
      <c r="S9">
        <v>2098</v>
      </c>
      <c r="U9" t="s">
        <v>62</v>
      </c>
      <c r="V9" t="s">
        <v>63</v>
      </c>
      <c r="W9">
        <f>MATCH(D9,Отчет!$C:$C,0)</f>
        <v>26</v>
      </c>
    </row>
    <row r="10" spans="1:23" x14ac:dyDescent="0.2">
      <c r="A10" s="15">
        <v>1173996078</v>
      </c>
      <c r="B10" s="15">
        <v>8</v>
      </c>
      <c r="C10" s="15" t="s">
        <v>54</v>
      </c>
      <c r="D10" s="15">
        <v>1164854099</v>
      </c>
      <c r="E10" s="7" t="s">
        <v>87</v>
      </c>
      <c r="F10" s="7" t="s">
        <v>88</v>
      </c>
      <c r="G10" s="7" t="s">
        <v>89</v>
      </c>
      <c r="H10" s="15" t="s">
        <v>90</v>
      </c>
      <c r="I10" s="7" t="s">
        <v>59</v>
      </c>
      <c r="J10" s="15">
        <v>4</v>
      </c>
      <c r="K10" s="15" t="s">
        <v>60</v>
      </c>
      <c r="L10" s="15" t="s">
        <v>61</v>
      </c>
      <c r="N10" s="15">
        <v>32</v>
      </c>
      <c r="O10" s="15">
        <v>4</v>
      </c>
      <c r="P10" s="15">
        <v>1</v>
      </c>
      <c r="Q10" s="15">
        <v>1</v>
      </c>
      <c r="R10">
        <v>1014851271</v>
      </c>
      <c r="S10">
        <v>2098</v>
      </c>
      <c r="U10" t="s">
        <v>62</v>
      </c>
      <c r="V10" t="s">
        <v>63</v>
      </c>
      <c r="W10">
        <f>MATCH(D10,Отчет!$C:$C,0)</f>
        <v>23</v>
      </c>
    </row>
    <row r="11" spans="1:23" x14ac:dyDescent="0.2">
      <c r="A11" s="15">
        <v>1173995354</v>
      </c>
      <c r="B11" s="15">
        <v>8</v>
      </c>
      <c r="C11" s="15" t="s">
        <v>54</v>
      </c>
      <c r="D11" s="15">
        <v>1164853995</v>
      </c>
      <c r="E11" s="7" t="s">
        <v>91</v>
      </c>
      <c r="F11" s="7" t="s">
        <v>92</v>
      </c>
      <c r="G11" s="7" t="s">
        <v>93</v>
      </c>
      <c r="H11" s="15" t="s">
        <v>94</v>
      </c>
      <c r="I11" s="7" t="s">
        <v>59</v>
      </c>
      <c r="J11" s="15">
        <v>4</v>
      </c>
      <c r="K11" s="15" t="s">
        <v>60</v>
      </c>
      <c r="L11" s="15" t="s">
        <v>61</v>
      </c>
      <c r="N11" s="15">
        <v>32</v>
      </c>
      <c r="O11" s="15">
        <v>4</v>
      </c>
      <c r="P11" s="15">
        <v>1</v>
      </c>
      <c r="Q11" s="15">
        <v>1</v>
      </c>
      <c r="R11">
        <v>1014851271</v>
      </c>
      <c r="S11">
        <v>2098</v>
      </c>
      <c r="U11" t="s">
        <v>62</v>
      </c>
      <c r="V11" t="s">
        <v>63</v>
      </c>
      <c r="W11">
        <f>MATCH(D11,Отчет!$C:$C,0)</f>
        <v>17</v>
      </c>
    </row>
    <row r="12" spans="1:23" x14ac:dyDescent="0.2">
      <c r="A12" s="15">
        <v>1173995990</v>
      </c>
      <c r="B12" s="15">
        <v>7</v>
      </c>
      <c r="C12" s="15" t="s">
        <v>54</v>
      </c>
      <c r="D12" s="15">
        <v>1164854086</v>
      </c>
      <c r="E12" s="7" t="s">
        <v>95</v>
      </c>
      <c r="F12" s="7" t="s">
        <v>96</v>
      </c>
      <c r="G12" s="7" t="s">
        <v>97</v>
      </c>
      <c r="H12" s="15" t="s">
        <v>98</v>
      </c>
      <c r="I12" s="7" t="s">
        <v>59</v>
      </c>
      <c r="J12" s="15">
        <v>4</v>
      </c>
      <c r="K12" s="15" t="s">
        <v>60</v>
      </c>
      <c r="L12" s="15" t="s">
        <v>61</v>
      </c>
      <c r="N12" s="15">
        <v>28</v>
      </c>
      <c r="O12" s="15">
        <v>4</v>
      </c>
      <c r="P12" s="15">
        <v>1</v>
      </c>
      <c r="Q12" s="15">
        <v>1</v>
      </c>
      <c r="R12">
        <v>1014851271</v>
      </c>
      <c r="S12">
        <v>2098</v>
      </c>
      <c r="U12" t="s">
        <v>62</v>
      </c>
      <c r="V12" t="s">
        <v>63</v>
      </c>
      <c r="W12">
        <f>MATCH(D12,Отчет!$C:$C,0)</f>
        <v>31</v>
      </c>
    </row>
    <row r="13" spans="1:23" x14ac:dyDescent="0.2">
      <c r="A13" s="15">
        <v>1173994979</v>
      </c>
      <c r="B13" s="15">
        <v>6</v>
      </c>
      <c r="C13" s="15" t="s">
        <v>54</v>
      </c>
      <c r="D13" s="15">
        <v>1164853930</v>
      </c>
      <c r="E13" s="7" t="s">
        <v>99</v>
      </c>
      <c r="F13" s="7" t="s">
        <v>100</v>
      </c>
      <c r="G13" s="7" t="s">
        <v>101</v>
      </c>
      <c r="H13" s="15" t="s">
        <v>102</v>
      </c>
      <c r="I13" s="7" t="s">
        <v>59</v>
      </c>
      <c r="J13" s="15">
        <v>4</v>
      </c>
      <c r="K13" s="15" t="s">
        <v>60</v>
      </c>
      <c r="L13" s="15" t="s">
        <v>61</v>
      </c>
      <c r="N13" s="15">
        <v>24</v>
      </c>
      <c r="O13" s="15">
        <v>4</v>
      </c>
      <c r="P13" s="15">
        <v>1</v>
      </c>
      <c r="Q13" s="15">
        <v>1</v>
      </c>
      <c r="R13">
        <v>1014851271</v>
      </c>
      <c r="S13">
        <v>2098</v>
      </c>
      <c r="U13" t="s">
        <v>62</v>
      </c>
      <c r="V13" t="s">
        <v>63</v>
      </c>
      <c r="W13">
        <f>MATCH(D13,Отчет!$C:$C,0)</f>
        <v>29</v>
      </c>
    </row>
    <row r="14" spans="1:23" x14ac:dyDescent="0.2">
      <c r="A14" s="15">
        <v>1173995898</v>
      </c>
      <c r="D14" s="15">
        <v>1164854073</v>
      </c>
      <c r="E14" s="7" t="s">
        <v>103</v>
      </c>
      <c r="F14" s="7" t="s">
        <v>104</v>
      </c>
      <c r="G14" s="7" t="s">
        <v>105</v>
      </c>
      <c r="H14" s="15" t="s">
        <v>106</v>
      </c>
      <c r="I14" s="7" t="s">
        <v>59</v>
      </c>
      <c r="J14" s="15">
        <v>4</v>
      </c>
      <c r="K14" s="15" t="s">
        <v>60</v>
      </c>
      <c r="L14" s="15" t="s">
        <v>61</v>
      </c>
      <c r="M14" s="15">
        <v>0</v>
      </c>
      <c r="N14" s="15">
        <v>0</v>
      </c>
      <c r="O14" s="15">
        <v>4</v>
      </c>
      <c r="Q14" s="15">
        <v>1</v>
      </c>
      <c r="R14">
        <v>1014851271</v>
      </c>
      <c r="S14">
        <v>2098</v>
      </c>
      <c r="U14" t="s">
        <v>62</v>
      </c>
      <c r="V14" t="s">
        <v>63</v>
      </c>
      <c r="W14">
        <f>MATCH(D14,Отчет!$C:$C,0)</f>
        <v>34</v>
      </c>
    </row>
    <row r="15" spans="1:23" x14ac:dyDescent="0.2">
      <c r="A15" s="15">
        <v>1173994873</v>
      </c>
      <c r="B15" s="15">
        <v>6</v>
      </c>
      <c r="C15" s="15" t="s">
        <v>54</v>
      </c>
      <c r="D15" s="15">
        <v>1164853943</v>
      </c>
      <c r="E15" s="7" t="s">
        <v>99</v>
      </c>
      <c r="F15" s="7" t="s">
        <v>107</v>
      </c>
      <c r="G15" s="7" t="s">
        <v>101</v>
      </c>
      <c r="H15" s="15" t="s">
        <v>108</v>
      </c>
      <c r="I15" s="7" t="s">
        <v>59</v>
      </c>
      <c r="J15" s="15">
        <v>4</v>
      </c>
      <c r="K15" s="15" t="s">
        <v>60</v>
      </c>
      <c r="L15" s="15" t="s">
        <v>61</v>
      </c>
      <c r="N15" s="15">
        <v>24</v>
      </c>
      <c r="O15" s="15">
        <v>4</v>
      </c>
      <c r="P15" s="15">
        <v>1</v>
      </c>
      <c r="Q15" s="15">
        <v>1</v>
      </c>
      <c r="R15">
        <v>1014851271</v>
      </c>
      <c r="S15">
        <v>2098</v>
      </c>
      <c r="U15" t="s">
        <v>62</v>
      </c>
      <c r="V15" t="s">
        <v>63</v>
      </c>
      <c r="W15">
        <f>MATCH(D15,Отчет!$C:$C,0)</f>
        <v>25</v>
      </c>
    </row>
    <row r="16" spans="1:23" x14ac:dyDescent="0.2">
      <c r="A16" s="15">
        <v>1173995262</v>
      </c>
      <c r="B16" s="15">
        <v>8</v>
      </c>
      <c r="C16" s="15" t="s">
        <v>54</v>
      </c>
      <c r="D16" s="15">
        <v>1164853982</v>
      </c>
      <c r="E16" s="7" t="s">
        <v>109</v>
      </c>
      <c r="F16" s="7" t="s">
        <v>110</v>
      </c>
      <c r="G16" s="7" t="s">
        <v>57</v>
      </c>
      <c r="H16" s="15" t="s">
        <v>111</v>
      </c>
      <c r="I16" s="7" t="s">
        <v>59</v>
      </c>
      <c r="J16" s="15">
        <v>4</v>
      </c>
      <c r="K16" s="15" t="s">
        <v>60</v>
      </c>
      <c r="L16" s="15" t="s">
        <v>61</v>
      </c>
      <c r="N16" s="15">
        <v>32</v>
      </c>
      <c r="O16" s="15">
        <v>4</v>
      </c>
      <c r="P16" s="15">
        <v>1</v>
      </c>
      <c r="Q16" s="15">
        <v>1</v>
      </c>
      <c r="R16">
        <v>1014851271</v>
      </c>
      <c r="S16">
        <v>2098</v>
      </c>
      <c r="U16" t="s">
        <v>62</v>
      </c>
      <c r="V16" t="s">
        <v>63</v>
      </c>
      <c r="W16">
        <f>MATCH(D16,Отчет!$C:$C,0)</f>
        <v>18</v>
      </c>
    </row>
    <row r="17" spans="1:23" x14ac:dyDescent="0.2">
      <c r="A17" s="15">
        <v>1173995806</v>
      </c>
      <c r="B17" s="15">
        <v>7</v>
      </c>
      <c r="C17" s="15" t="s">
        <v>54</v>
      </c>
      <c r="D17" s="15">
        <v>1164854060</v>
      </c>
      <c r="E17" s="7" t="s">
        <v>112</v>
      </c>
      <c r="F17" s="7" t="s">
        <v>113</v>
      </c>
      <c r="G17" s="7" t="s">
        <v>114</v>
      </c>
      <c r="H17" s="15" t="s">
        <v>115</v>
      </c>
      <c r="I17" s="7" t="s">
        <v>59</v>
      </c>
      <c r="J17" s="15">
        <v>4</v>
      </c>
      <c r="K17" s="15" t="s">
        <v>60</v>
      </c>
      <c r="L17" s="15" t="s">
        <v>61</v>
      </c>
      <c r="N17" s="15">
        <v>28</v>
      </c>
      <c r="O17" s="15">
        <v>4</v>
      </c>
      <c r="P17" s="15">
        <v>1</v>
      </c>
      <c r="Q17" s="15">
        <v>1</v>
      </c>
      <c r="R17">
        <v>1014851271</v>
      </c>
      <c r="S17">
        <v>2098</v>
      </c>
      <c r="U17" t="s">
        <v>62</v>
      </c>
      <c r="V17" t="s">
        <v>63</v>
      </c>
      <c r="W17">
        <f>MATCH(D17,Отчет!$C:$C,0)</f>
        <v>27</v>
      </c>
    </row>
    <row r="18" spans="1:23" x14ac:dyDescent="0.2">
      <c r="A18" s="15">
        <v>1173995718</v>
      </c>
      <c r="B18" s="15">
        <v>7</v>
      </c>
      <c r="C18" s="15" t="s">
        <v>54</v>
      </c>
      <c r="D18" s="15">
        <v>1164854047</v>
      </c>
      <c r="E18" s="7" t="s">
        <v>116</v>
      </c>
      <c r="F18" s="7" t="s">
        <v>117</v>
      </c>
      <c r="G18" s="7" t="s">
        <v>118</v>
      </c>
      <c r="H18" s="15" t="s">
        <v>119</v>
      </c>
      <c r="I18" s="7" t="s">
        <v>59</v>
      </c>
      <c r="J18" s="15">
        <v>4</v>
      </c>
      <c r="K18" s="15" t="s">
        <v>60</v>
      </c>
      <c r="L18" s="15" t="s">
        <v>61</v>
      </c>
      <c r="N18" s="15">
        <v>28</v>
      </c>
      <c r="O18" s="15">
        <v>4</v>
      </c>
      <c r="P18" s="15">
        <v>1</v>
      </c>
      <c r="Q18" s="15">
        <v>1</v>
      </c>
      <c r="R18">
        <v>1014851271</v>
      </c>
      <c r="S18">
        <v>2098</v>
      </c>
      <c r="U18" t="s">
        <v>62</v>
      </c>
      <c r="V18" t="s">
        <v>63</v>
      </c>
      <c r="W18">
        <f>MATCH(D18,Отчет!$C:$C,0)</f>
        <v>20</v>
      </c>
    </row>
    <row r="19" spans="1:23" x14ac:dyDescent="0.2">
      <c r="A19" s="15">
        <v>1173995166</v>
      </c>
      <c r="B19" s="15">
        <v>4</v>
      </c>
      <c r="C19" s="15" t="s">
        <v>54</v>
      </c>
      <c r="D19" s="15">
        <v>1164853969</v>
      </c>
      <c r="E19" s="7" t="s">
        <v>120</v>
      </c>
      <c r="F19" s="7" t="s">
        <v>121</v>
      </c>
      <c r="G19" s="7" t="s">
        <v>122</v>
      </c>
      <c r="H19" s="15" t="s">
        <v>123</v>
      </c>
      <c r="I19" s="7" t="s">
        <v>59</v>
      </c>
      <c r="J19" s="15">
        <v>4</v>
      </c>
      <c r="K19" s="15" t="s">
        <v>60</v>
      </c>
      <c r="L19" s="15" t="s">
        <v>61</v>
      </c>
      <c r="N19" s="15">
        <v>16</v>
      </c>
      <c r="O19" s="15">
        <v>4</v>
      </c>
      <c r="P19" s="15">
        <v>1</v>
      </c>
      <c r="Q19" s="15">
        <v>1</v>
      </c>
      <c r="R19">
        <v>1014851271</v>
      </c>
      <c r="S19">
        <v>2098</v>
      </c>
      <c r="U19" t="s">
        <v>62</v>
      </c>
      <c r="V19" t="s">
        <v>63</v>
      </c>
      <c r="W19">
        <f>MATCH(D19,Отчет!$C:$C,0)</f>
        <v>32</v>
      </c>
    </row>
    <row r="20" spans="1:23" x14ac:dyDescent="0.2">
      <c r="A20" s="15">
        <v>1173995626</v>
      </c>
      <c r="B20" s="15">
        <v>7</v>
      </c>
      <c r="C20" s="15" t="s">
        <v>54</v>
      </c>
      <c r="D20" s="15">
        <v>1164854034</v>
      </c>
      <c r="E20" s="7" t="s">
        <v>124</v>
      </c>
      <c r="F20" s="7" t="s">
        <v>125</v>
      </c>
      <c r="G20" s="7" t="s">
        <v>126</v>
      </c>
      <c r="H20" s="15" t="s">
        <v>127</v>
      </c>
      <c r="I20" s="7" t="s">
        <v>59</v>
      </c>
      <c r="J20" s="15">
        <v>4</v>
      </c>
      <c r="K20" s="15" t="s">
        <v>60</v>
      </c>
      <c r="L20" s="15" t="s">
        <v>61</v>
      </c>
      <c r="N20" s="15">
        <v>28</v>
      </c>
      <c r="O20" s="15">
        <v>4</v>
      </c>
      <c r="P20" s="15">
        <v>1</v>
      </c>
      <c r="Q20" s="15">
        <v>1</v>
      </c>
      <c r="R20">
        <v>1014851271</v>
      </c>
      <c r="S20">
        <v>2098</v>
      </c>
      <c r="U20" t="s">
        <v>62</v>
      </c>
      <c r="V20" t="s">
        <v>63</v>
      </c>
      <c r="W20">
        <f>MATCH(D20,Отчет!$C:$C,0)</f>
        <v>19</v>
      </c>
    </row>
    <row r="21" spans="1:23" x14ac:dyDescent="0.2">
      <c r="A21" s="15">
        <v>1173996350</v>
      </c>
      <c r="B21" s="15">
        <v>7</v>
      </c>
      <c r="C21" s="15" t="s">
        <v>54</v>
      </c>
      <c r="D21" s="15">
        <v>1164854139</v>
      </c>
      <c r="E21" s="7" t="s">
        <v>128</v>
      </c>
      <c r="F21" s="7" t="s">
        <v>129</v>
      </c>
      <c r="G21" s="7" t="s">
        <v>85</v>
      </c>
      <c r="H21" s="15" t="s">
        <v>130</v>
      </c>
      <c r="I21" s="7" t="s">
        <v>59</v>
      </c>
      <c r="J21" s="15">
        <v>4</v>
      </c>
      <c r="K21" s="15" t="s">
        <v>60</v>
      </c>
      <c r="L21" s="15" t="s">
        <v>61</v>
      </c>
      <c r="N21" s="15">
        <v>28</v>
      </c>
      <c r="O21" s="15">
        <v>4</v>
      </c>
      <c r="P21" s="15">
        <v>1</v>
      </c>
      <c r="Q21" s="15">
        <v>1</v>
      </c>
      <c r="R21">
        <v>1014851271</v>
      </c>
      <c r="S21">
        <v>2098</v>
      </c>
      <c r="U21" t="s">
        <v>62</v>
      </c>
      <c r="V21" t="s">
        <v>63</v>
      </c>
      <c r="W21">
        <f>MATCH(D21,Отчет!$C:$C,0)</f>
        <v>22</v>
      </c>
    </row>
    <row r="22" spans="1:23" x14ac:dyDescent="0.2">
      <c r="A22" s="15">
        <v>1173996392</v>
      </c>
      <c r="B22" s="15">
        <v>6</v>
      </c>
      <c r="C22" s="15" t="s">
        <v>54</v>
      </c>
      <c r="D22" s="15">
        <v>1164854152</v>
      </c>
      <c r="E22" s="7" t="s">
        <v>64</v>
      </c>
      <c r="F22" s="7" t="s">
        <v>65</v>
      </c>
      <c r="G22" s="7" t="s">
        <v>66</v>
      </c>
      <c r="H22" s="15" t="s">
        <v>67</v>
      </c>
      <c r="I22" s="7" t="s">
        <v>131</v>
      </c>
      <c r="J22" s="15">
        <v>3</v>
      </c>
      <c r="K22" s="15" t="s">
        <v>60</v>
      </c>
      <c r="L22" s="15" t="s">
        <v>61</v>
      </c>
      <c r="N22" s="15">
        <v>18</v>
      </c>
      <c r="O22" s="15">
        <v>3</v>
      </c>
      <c r="P22" s="15">
        <v>1</v>
      </c>
      <c r="Q22" s="15">
        <v>1</v>
      </c>
      <c r="R22">
        <v>1014851271</v>
      </c>
      <c r="S22">
        <v>2098</v>
      </c>
      <c r="U22" t="s">
        <v>62</v>
      </c>
      <c r="V22" t="s">
        <v>63</v>
      </c>
      <c r="W22">
        <f>MATCH(D22,Отчет!$C:$C,0)</f>
        <v>33</v>
      </c>
    </row>
    <row r="23" spans="1:23" x14ac:dyDescent="0.2">
      <c r="A23" s="15">
        <v>1173996302</v>
      </c>
      <c r="B23" s="15">
        <v>7</v>
      </c>
      <c r="C23" s="15" t="s">
        <v>54</v>
      </c>
      <c r="D23" s="15">
        <v>1164854139</v>
      </c>
      <c r="E23" s="7" t="s">
        <v>128</v>
      </c>
      <c r="F23" s="7" t="s">
        <v>129</v>
      </c>
      <c r="G23" s="7" t="s">
        <v>85</v>
      </c>
      <c r="H23" s="15" t="s">
        <v>130</v>
      </c>
      <c r="I23" s="7" t="s">
        <v>131</v>
      </c>
      <c r="J23" s="15">
        <v>3</v>
      </c>
      <c r="K23" s="15" t="s">
        <v>60</v>
      </c>
      <c r="L23" s="15" t="s">
        <v>61</v>
      </c>
      <c r="N23" s="15">
        <v>21</v>
      </c>
      <c r="O23" s="15">
        <v>3</v>
      </c>
      <c r="P23" s="15">
        <v>1</v>
      </c>
      <c r="Q23" s="15">
        <v>1</v>
      </c>
      <c r="R23">
        <v>1014851271</v>
      </c>
      <c r="S23">
        <v>2098</v>
      </c>
      <c r="U23" t="s">
        <v>62</v>
      </c>
      <c r="V23" t="s">
        <v>63</v>
      </c>
      <c r="W23">
        <f>MATCH(D23,Отчет!$C:$C,0)</f>
        <v>22</v>
      </c>
    </row>
    <row r="24" spans="1:23" x14ac:dyDescent="0.2">
      <c r="A24" s="15">
        <v>1173996212</v>
      </c>
      <c r="B24" s="15">
        <v>7</v>
      </c>
      <c r="C24" s="15" t="s">
        <v>54</v>
      </c>
      <c r="D24" s="15">
        <v>1164854126</v>
      </c>
      <c r="E24" s="7" t="s">
        <v>72</v>
      </c>
      <c r="F24" s="7" t="s">
        <v>73</v>
      </c>
      <c r="G24" s="7" t="s">
        <v>74</v>
      </c>
      <c r="H24" s="15" t="s">
        <v>75</v>
      </c>
      <c r="I24" s="7" t="s">
        <v>131</v>
      </c>
      <c r="J24" s="15">
        <v>3</v>
      </c>
      <c r="K24" s="15" t="s">
        <v>60</v>
      </c>
      <c r="L24" s="15" t="s">
        <v>61</v>
      </c>
      <c r="N24" s="15">
        <v>21</v>
      </c>
      <c r="O24" s="15">
        <v>3</v>
      </c>
      <c r="P24" s="15">
        <v>1</v>
      </c>
      <c r="Q24" s="15">
        <v>1</v>
      </c>
      <c r="R24">
        <v>1014851271</v>
      </c>
      <c r="S24">
        <v>2098</v>
      </c>
      <c r="U24" t="s">
        <v>62</v>
      </c>
      <c r="V24" t="s">
        <v>63</v>
      </c>
      <c r="W24">
        <f>MATCH(D24,Отчет!$C:$C,0)</f>
        <v>16</v>
      </c>
    </row>
    <row r="25" spans="1:23" x14ac:dyDescent="0.2">
      <c r="A25" s="15">
        <v>1173996124</v>
      </c>
      <c r="B25" s="15">
        <v>6</v>
      </c>
      <c r="C25" s="15" t="s">
        <v>54</v>
      </c>
      <c r="D25" s="15">
        <v>1164854112</v>
      </c>
      <c r="E25" s="7" t="s">
        <v>80</v>
      </c>
      <c r="F25" s="7" t="s">
        <v>81</v>
      </c>
      <c r="G25" s="7" t="s">
        <v>78</v>
      </c>
      <c r="H25" s="15" t="s">
        <v>82</v>
      </c>
      <c r="I25" s="7" t="s">
        <v>131</v>
      </c>
      <c r="J25" s="15">
        <v>3</v>
      </c>
      <c r="K25" s="15" t="s">
        <v>60</v>
      </c>
      <c r="L25" s="15" t="s">
        <v>61</v>
      </c>
      <c r="N25" s="15">
        <v>18</v>
      </c>
      <c r="O25" s="15">
        <v>3</v>
      </c>
      <c r="P25" s="15">
        <v>1</v>
      </c>
      <c r="Q25" s="15">
        <v>1</v>
      </c>
      <c r="R25">
        <v>1014851271</v>
      </c>
      <c r="S25">
        <v>2098</v>
      </c>
      <c r="U25" t="s">
        <v>62</v>
      </c>
      <c r="V25" t="s">
        <v>63</v>
      </c>
      <c r="W25">
        <f>MATCH(D25,Отчет!$C:$C,0)</f>
        <v>30</v>
      </c>
    </row>
    <row r="26" spans="1:23" x14ac:dyDescent="0.2">
      <c r="A26" s="15">
        <v>1173996034</v>
      </c>
      <c r="B26" s="15">
        <v>6</v>
      </c>
      <c r="C26" s="15" t="s">
        <v>54</v>
      </c>
      <c r="D26" s="15">
        <v>1164854099</v>
      </c>
      <c r="E26" s="7" t="s">
        <v>87</v>
      </c>
      <c r="F26" s="7" t="s">
        <v>88</v>
      </c>
      <c r="G26" s="7" t="s">
        <v>89</v>
      </c>
      <c r="H26" s="15" t="s">
        <v>90</v>
      </c>
      <c r="I26" s="7" t="s">
        <v>131</v>
      </c>
      <c r="J26" s="15">
        <v>3</v>
      </c>
      <c r="K26" s="15" t="s">
        <v>60</v>
      </c>
      <c r="L26" s="15" t="s">
        <v>61</v>
      </c>
      <c r="N26" s="15">
        <v>18</v>
      </c>
      <c r="O26" s="15">
        <v>3</v>
      </c>
      <c r="P26" s="15">
        <v>1</v>
      </c>
      <c r="Q26" s="15">
        <v>1</v>
      </c>
      <c r="R26">
        <v>1014851271</v>
      </c>
      <c r="S26">
        <v>2098</v>
      </c>
      <c r="U26" t="s">
        <v>62</v>
      </c>
      <c r="V26" t="s">
        <v>63</v>
      </c>
      <c r="W26">
        <f>MATCH(D26,Отчет!$C:$C,0)</f>
        <v>23</v>
      </c>
    </row>
    <row r="27" spans="1:23" x14ac:dyDescent="0.2">
      <c r="A27" s="15">
        <v>1173995940</v>
      </c>
      <c r="B27" s="15">
        <v>6</v>
      </c>
      <c r="C27" s="15" t="s">
        <v>54</v>
      </c>
      <c r="D27" s="15">
        <v>1164854086</v>
      </c>
      <c r="E27" s="7" t="s">
        <v>95</v>
      </c>
      <c r="F27" s="7" t="s">
        <v>96</v>
      </c>
      <c r="G27" s="7" t="s">
        <v>97</v>
      </c>
      <c r="H27" s="15" t="s">
        <v>98</v>
      </c>
      <c r="I27" s="7" t="s">
        <v>131</v>
      </c>
      <c r="J27" s="15">
        <v>3</v>
      </c>
      <c r="K27" s="15" t="s">
        <v>60</v>
      </c>
      <c r="L27" s="15" t="s">
        <v>61</v>
      </c>
      <c r="N27" s="15">
        <v>18</v>
      </c>
      <c r="O27" s="15">
        <v>3</v>
      </c>
      <c r="P27" s="15">
        <v>1</v>
      </c>
      <c r="Q27" s="15">
        <v>1</v>
      </c>
      <c r="R27">
        <v>1014851271</v>
      </c>
      <c r="S27">
        <v>2098</v>
      </c>
      <c r="U27" t="s">
        <v>62</v>
      </c>
      <c r="V27" t="s">
        <v>63</v>
      </c>
      <c r="W27">
        <f>MATCH(D27,Отчет!$C:$C,0)</f>
        <v>31</v>
      </c>
    </row>
    <row r="28" spans="1:23" x14ac:dyDescent="0.2">
      <c r="A28" s="15">
        <v>1173995852</v>
      </c>
      <c r="D28" s="15">
        <v>1164854073</v>
      </c>
      <c r="E28" s="7" t="s">
        <v>103</v>
      </c>
      <c r="F28" s="7" t="s">
        <v>104</v>
      </c>
      <c r="G28" s="7" t="s">
        <v>105</v>
      </c>
      <c r="H28" s="15" t="s">
        <v>106</v>
      </c>
      <c r="I28" s="7" t="s">
        <v>131</v>
      </c>
      <c r="J28" s="15">
        <v>3</v>
      </c>
      <c r="K28" s="15" t="s">
        <v>60</v>
      </c>
      <c r="L28" s="15" t="s">
        <v>61</v>
      </c>
      <c r="M28" s="15">
        <v>0</v>
      </c>
      <c r="N28" s="15">
        <v>0</v>
      </c>
      <c r="O28" s="15">
        <v>3</v>
      </c>
      <c r="Q28" s="15">
        <v>1</v>
      </c>
      <c r="R28">
        <v>1014851271</v>
      </c>
      <c r="S28">
        <v>2098</v>
      </c>
      <c r="U28" t="s">
        <v>62</v>
      </c>
      <c r="V28" t="s">
        <v>63</v>
      </c>
      <c r="W28">
        <f>MATCH(D28,Отчет!$C:$C,0)</f>
        <v>34</v>
      </c>
    </row>
    <row r="29" spans="1:23" x14ac:dyDescent="0.2">
      <c r="A29" s="15">
        <v>1173995764</v>
      </c>
      <c r="B29" s="15">
        <v>6</v>
      </c>
      <c r="C29" s="15" t="s">
        <v>54</v>
      </c>
      <c r="D29" s="15">
        <v>1164854060</v>
      </c>
      <c r="E29" s="7" t="s">
        <v>112</v>
      </c>
      <c r="F29" s="7" t="s">
        <v>113</v>
      </c>
      <c r="G29" s="7" t="s">
        <v>114</v>
      </c>
      <c r="H29" s="15" t="s">
        <v>115</v>
      </c>
      <c r="I29" s="7" t="s">
        <v>131</v>
      </c>
      <c r="J29" s="15">
        <v>3</v>
      </c>
      <c r="K29" s="15" t="s">
        <v>60</v>
      </c>
      <c r="L29" s="15" t="s">
        <v>61</v>
      </c>
      <c r="N29" s="15">
        <v>18</v>
      </c>
      <c r="O29" s="15">
        <v>3</v>
      </c>
      <c r="P29" s="15">
        <v>1</v>
      </c>
      <c r="Q29" s="15">
        <v>1</v>
      </c>
      <c r="R29">
        <v>1014851271</v>
      </c>
      <c r="S29">
        <v>2098</v>
      </c>
      <c r="U29" t="s">
        <v>62</v>
      </c>
      <c r="V29" t="s">
        <v>63</v>
      </c>
      <c r="W29">
        <f>MATCH(D29,Отчет!$C:$C,0)</f>
        <v>27</v>
      </c>
    </row>
    <row r="30" spans="1:23" x14ac:dyDescent="0.2">
      <c r="A30" s="15">
        <v>1173995674</v>
      </c>
      <c r="B30" s="15">
        <v>8</v>
      </c>
      <c r="C30" s="15" t="s">
        <v>54</v>
      </c>
      <c r="D30" s="15">
        <v>1164854047</v>
      </c>
      <c r="E30" s="7" t="s">
        <v>116</v>
      </c>
      <c r="F30" s="7" t="s">
        <v>117</v>
      </c>
      <c r="G30" s="7" t="s">
        <v>118</v>
      </c>
      <c r="H30" s="15" t="s">
        <v>119</v>
      </c>
      <c r="I30" s="7" t="s">
        <v>131</v>
      </c>
      <c r="J30" s="15">
        <v>3</v>
      </c>
      <c r="K30" s="15" t="s">
        <v>60</v>
      </c>
      <c r="L30" s="15" t="s">
        <v>61</v>
      </c>
      <c r="N30" s="15">
        <v>24</v>
      </c>
      <c r="O30" s="15">
        <v>3</v>
      </c>
      <c r="P30" s="15">
        <v>1</v>
      </c>
      <c r="Q30" s="15">
        <v>1</v>
      </c>
      <c r="R30">
        <v>1014851271</v>
      </c>
      <c r="S30">
        <v>2098</v>
      </c>
      <c r="U30" t="s">
        <v>62</v>
      </c>
      <c r="V30" t="s">
        <v>63</v>
      </c>
      <c r="W30">
        <f>MATCH(D30,Отчет!$C:$C,0)</f>
        <v>20</v>
      </c>
    </row>
    <row r="31" spans="1:23" x14ac:dyDescent="0.2">
      <c r="A31" s="15">
        <v>1173995490</v>
      </c>
      <c r="B31" s="15">
        <v>7</v>
      </c>
      <c r="C31" s="15" t="s">
        <v>54</v>
      </c>
      <c r="D31" s="15">
        <v>1164854021</v>
      </c>
      <c r="E31" s="7" t="s">
        <v>55</v>
      </c>
      <c r="F31" s="7" t="s">
        <v>56</v>
      </c>
      <c r="G31" s="7" t="s">
        <v>57</v>
      </c>
      <c r="H31" s="15" t="s">
        <v>58</v>
      </c>
      <c r="I31" s="7" t="s">
        <v>131</v>
      </c>
      <c r="J31" s="15">
        <v>3</v>
      </c>
      <c r="K31" s="15" t="s">
        <v>60</v>
      </c>
      <c r="L31" s="15" t="s">
        <v>61</v>
      </c>
      <c r="N31" s="15">
        <v>21</v>
      </c>
      <c r="O31" s="15">
        <v>3</v>
      </c>
      <c r="P31" s="15">
        <v>1</v>
      </c>
      <c r="Q31" s="15">
        <v>1</v>
      </c>
      <c r="R31">
        <v>1014851271</v>
      </c>
      <c r="S31">
        <v>2098</v>
      </c>
      <c r="U31" t="s">
        <v>62</v>
      </c>
      <c r="V31" t="s">
        <v>63</v>
      </c>
      <c r="W31">
        <f>MATCH(D31,Отчет!$C:$C,0)</f>
        <v>24</v>
      </c>
    </row>
    <row r="32" spans="1:23" x14ac:dyDescent="0.2">
      <c r="A32" s="15">
        <v>1173995401</v>
      </c>
      <c r="B32" s="15">
        <v>7</v>
      </c>
      <c r="C32" s="15" t="s">
        <v>54</v>
      </c>
      <c r="D32" s="15">
        <v>1164854008</v>
      </c>
      <c r="E32" s="7" t="s">
        <v>76</v>
      </c>
      <c r="F32" s="7" t="s">
        <v>77</v>
      </c>
      <c r="G32" s="7" t="s">
        <v>78</v>
      </c>
      <c r="H32" s="15" t="s">
        <v>79</v>
      </c>
      <c r="I32" s="7" t="s">
        <v>131</v>
      </c>
      <c r="J32" s="15">
        <v>3</v>
      </c>
      <c r="K32" s="15" t="s">
        <v>60</v>
      </c>
      <c r="L32" s="15" t="s">
        <v>61</v>
      </c>
      <c r="N32" s="15">
        <v>21</v>
      </c>
      <c r="O32" s="15">
        <v>3</v>
      </c>
      <c r="P32" s="15">
        <v>1</v>
      </c>
      <c r="Q32" s="15">
        <v>1</v>
      </c>
      <c r="R32">
        <v>1014851271</v>
      </c>
      <c r="S32">
        <v>2098</v>
      </c>
      <c r="U32" t="s">
        <v>62</v>
      </c>
      <c r="V32" t="s">
        <v>63</v>
      </c>
      <c r="W32">
        <f>MATCH(D32,Отчет!$C:$C,0)</f>
        <v>21</v>
      </c>
    </row>
    <row r="33" spans="1:23" x14ac:dyDescent="0.2">
      <c r="A33" s="15">
        <v>1173995310</v>
      </c>
      <c r="B33" s="15">
        <v>7</v>
      </c>
      <c r="C33" s="15" t="s">
        <v>54</v>
      </c>
      <c r="D33" s="15">
        <v>1164853995</v>
      </c>
      <c r="E33" s="7" t="s">
        <v>91</v>
      </c>
      <c r="F33" s="7" t="s">
        <v>92</v>
      </c>
      <c r="G33" s="7" t="s">
        <v>93</v>
      </c>
      <c r="H33" s="15" t="s">
        <v>94</v>
      </c>
      <c r="I33" s="7" t="s">
        <v>131</v>
      </c>
      <c r="J33" s="15">
        <v>3</v>
      </c>
      <c r="K33" s="15" t="s">
        <v>60</v>
      </c>
      <c r="L33" s="15" t="s">
        <v>61</v>
      </c>
      <c r="N33" s="15">
        <v>21</v>
      </c>
      <c r="O33" s="15">
        <v>3</v>
      </c>
      <c r="P33" s="15">
        <v>1</v>
      </c>
      <c r="Q33" s="15">
        <v>1</v>
      </c>
      <c r="R33">
        <v>1014851271</v>
      </c>
      <c r="S33">
        <v>2098</v>
      </c>
      <c r="U33" t="s">
        <v>62</v>
      </c>
      <c r="V33" t="s">
        <v>63</v>
      </c>
      <c r="W33">
        <f>MATCH(D33,Отчет!$C:$C,0)</f>
        <v>17</v>
      </c>
    </row>
    <row r="34" spans="1:23" x14ac:dyDescent="0.2">
      <c r="A34" s="15">
        <v>1173995214</v>
      </c>
      <c r="B34" s="15">
        <v>6</v>
      </c>
      <c r="C34" s="15" t="s">
        <v>54</v>
      </c>
      <c r="D34" s="15">
        <v>1164853982</v>
      </c>
      <c r="E34" s="7" t="s">
        <v>109</v>
      </c>
      <c r="F34" s="7" t="s">
        <v>110</v>
      </c>
      <c r="G34" s="7" t="s">
        <v>57</v>
      </c>
      <c r="H34" s="15" t="s">
        <v>111</v>
      </c>
      <c r="I34" s="7" t="s">
        <v>131</v>
      </c>
      <c r="J34" s="15">
        <v>3</v>
      </c>
      <c r="K34" s="15" t="s">
        <v>60</v>
      </c>
      <c r="L34" s="15" t="s">
        <v>61</v>
      </c>
      <c r="N34" s="15">
        <v>18</v>
      </c>
      <c r="O34" s="15">
        <v>3</v>
      </c>
      <c r="P34" s="15">
        <v>1</v>
      </c>
      <c r="Q34" s="15">
        <v>1</v>
      </c>
      <c r="R34">
        <v>1014851271</v>
      </c>
      <c r="S34">
        <v>2098</v>
      </c>
      <c r="U34" t="s">
        <v>62</v>
      </c>
      <c r="V34" t="s">
        <v>63</v>
      </c>
      <c r="W34">
        <f>MATCH(D34,Отчет!$C:$C,0)</f>
        <v>18</v>
      </c>
    </row>
    <row r="35" spans="1:23" x14ac:dyDescent="0.2">
      <c r="A35" s="15">
        <v>1173995122</v>
      </c>
      <c r="B35" s="15">
        <v>6</v>
      </c>
      <c r="C35" s="15" t="s">
        <v>54</v>
      </c>
      <c r="D35" s="15">
        <v>1164853969</v>
      </c>
      <c r="E35" s="7" t="s">
        <v>120</v>
      </c>
      <c r="F35" s="7" t="s">
        <v>121</v>
      </c>
      <c r="G35" s="7" t="s">
        <v>122</v>
      </c>
      <c r="H35" s="15" t="s">
        <v>123</v>
      </c>
      <c r="I35" s="7" t="s">
        <v>131</v>
      </c>
      <c r="J35" s="15">
        <v>3</v>
      </c>
      <c r="K35" s="15" t="s">
        <v>60</v>
      </c>
      <c r="L35" s="15" t="s">
        <v>61</v>
      </c>
      <c r="N35" s="15">
        <v>18</v>
      </c>
      <c r="O35" s="15">
        <v>3</v>
      </c>
      <c r="P35" s="15">
        <v>1</v>
      </c>
      <c r="Q35" s="15">
        <v>1</v>
      </c>
      <c r="R35">
        <v>1014851271</v>
      </c>
      <c r="S35">
        <v>2098</v>
      </c>
      <c r="U35" t="s">
        <v>62</v>
      </c>
      <c r="V35" t="s">
        <v>63</v>
      </c>
      <c r="W35">
        <f>MATCH(D35,Отчет!$C:$C,0)</f>
        <v>32</v>
      </c>
    </row>
    <row r="36" spans="1:23" x14ac:dyDescent="0.2">
      <c r="A36" s="15">
        <v>1173995023</v>
      </c>
      <c r="B36" s="15">
        <v>6</v>
      </c>
      <c r="C36" s="15" t="s">
        <v>54</v>
      </c>
      <c r="D36" s="15">
        <v>1164853956</v>
      </c>
      <c r="E36" s="7" t="s">
        <v>83</v>
      </c>
      <c r="F36" s="7" t="s">
        <v>84</v>
      </c>
      <c r="G36" s="7" t="s">
        <v>85</v>
      </c>
      <c r="H36" s="15" t="s">
        <v>86</v>
      </c>
      <c r="I36" s="7" t="s">
        <v>131</v>
      </c>
      <c r="J36" s="15">
        <v>3</v>
      </c>
      <c r="K36" s="15" t="s">
        <v>60</v>
      </c>
      <c r="L36" s="15" t="s">
        <v>61</v>
      </c>
      <c r="N36" s="15">
        <v>18</v>
      </c>
      <c r="O36" s="15">
        <v>3</v>
      </c>
      <c r="P36" s="15">
        <v>1</v>
      </c>
      <c r="Q36" s="15">
        <v>1</v>
      </c>
      <c r="R36">
        <v>1014851271</v>
      </c>
      <c r="S36">
        <v>2098</v>
      </c>
      <c r="U36" t="s">
        <v>62</v>
      </c>
      <c r="V36" t="s">
        <v>63</v>
      </c>
      <c r="W36">
        <f>MATCH(D36,Отчет!$C:$C,0)</f>
        <v>26</v>
      </c>
    </row>
    <row r="37" spans="1:23" x14ac:dyDescent="0.2">
      <c r="A37" s="15">
        <v>1173994825</v>
      </c>
      <c r="B37" s="15">
        <v>7</v>
      </c>
      <c r="C37" s="15" t="s">
        <v>54</v>
      </c>
      <c r="D37" s="15">
        <v>1164853943</v>
      </c>
      <c r="E37" s="7" t="s">
        <v>99</v>
      </c>
      <c r="F37" s="7" t="s">
        <v>107</v>
      </c>
      <c r="G37" s="7" t="s">
        <v>101</v>
      </c>
      <c r="H37" s="15" t="s">
        <v>108</v>
      </c>
      <c r="I37" s="7" t="s">
        <v>131</v>
      </c>
      <c r="J37" s="15">
        <v>3</v>
      </c>
      <c r="K37" s="15" t="s">
        <v>60</v>
      </c>
      <c r="L37" s="15" t="s">
        <v>61</v>
      </c>
      <c r="N37" s="15">
        <v>21</v>
      </c>
      <c r="O37" s="15">
        <v>3</v>
      </c>
      <c r="P37" s="15">
        <v>1</v>
      </c>
      <c r="Q37" s="15">
        <v>1</v>
      </c>
      <c r="R37">
        <v>1014851271</v>
      </c>
      <c r="S37">
        <v>2098</v>
      </c>
      <c r="U37" t="s">
        <v>62</v>
      </c>
      <c r="V37" t="s">
        <v>63</v>
      </c>
      <c r="W37">
        <f>MATCH(D37,Отчет!$C:$C,0)</f>
        <v>25</v>
      </c>
    </row>
    <row r="38" spans="1:23" x14ac:dyDescent="0.2">
      <c r="A38" s="15">
        <v>1173994925</v>
      </c>
      <c r="B38" s="15">
        <v>6</v>
      </c>
      <c r="C38" s="15" t="s">
        <v>54</v>
      </c>
      <c r="D38" s="15">
        <v>1164853930</v>
      </c>
      <c r="E38" s="7" t="s">
        <v>99</v>
      </c>
      <c r="F38" s="7" t="s">
        <v>100</v>
      </c>
      <c r="G38" s="7" t="s">
        <v>101</v>
      </c>
      <c r="H38" s="15" t="s">
        <v>102</v>
      </c>
      <c r="I38" s="7" t="s">
        <v>131</v>
      </c>
      <c r="J38" s="15">
        <v>3</v>
      </c>
      <c r="K38" s="15" t="s">
        <v>60</v>
      </c>
      <c r="L38" s="15" t="s">
        <v>61</v>
      </c>
      <c r="N38" s="15">
        <v>18</v>
      </c>
      <c r="O38" s="15">
        <v>3</v>
      </c>
      <c r="P38" s="15">
        <v>1</v>
      </c>
      <c r="Q38" s="15">
        <v>1</v>
      </c>
      <c r="R38">
        <v>1014851271</v>
      </c>
      <c r="S38">
        <v>2098</v>
      </c>
      <c r="U38" t="s">
        <v>62</v>
      </c>
      <c r="V38" t="s">
        <v>63</v>
      </c>
      <c r="W38">
        <f>MATCH(D38,Отчет!$C:$C,0)</f>
        <v>29</v>
      </c>
    </row>
    <row r="39" spans="1:23" x14ac:dyDescent="0.2">
      <c r="A39" s="15">
        <v>1173994725</v>
      </c>
      <c r="B39" s="15">
        <v>7</v>
      </c>
      <c r="C39" s="15" t="s">
        <v>54</v>
      </c>
      <c r="D39" s="15">
        <v>1164853917</v>
      </c>
      <c r="E39" s="7" t="s">
        <v>68</v>
      </c>
      <c r="F39" s="7" t="s">
        <v>69</v>
      </c>
      <c r="G39" s="7" t="s">
        <v>70</v>
      </c>
      <c r="H39" s="15" t="s">
        <v>71</v>
      </c>
      <c r="I39" s="7" t="s">
        <v>131</v>
      </c>
      <c r="J39" s="15">
        <v>3</v>
      </c>
      <c r="K39" s="15" t="s">
        <v>60</v>
      </c>
      <c r="L39" s="15" t="s">
        <v>61</v>
      </c>
      <c r="N39" s="15">
        <v>21</v>
      </c>
      <c r="O39" s="15">
        <v>3</v>
      </c>
      <c r="P39" s="15">
        <v>1</v>
      </c>
      <c r="Q39" s="15">
        <v>1</v>
      </c>
      <c r="R39">
        <v>1014851271</v>
      </c>
      <c r="S39">
        <v>2098</v>
      </c>
      <c r="U39" t="s">
        <v>62</v>
      </c>
      <c r="V39" t="s">
        <v>63</v>
      </c>
      <c r="W39">
        <f>MATCH(D39,Отчет!$C:$C,0)</f>
        <v>28</v>
      </c>
    </row>
    <row r="40" spans="1:23" x14ac:dyDescent="0.2">
      <c r="A40" s="15">
        <v>1173995582</v>
      </c>
      <c r="B40" s="15">
        <v>8</v>
      </c>
      <c r="C40" s="15" t="s">
        <v>54</v>
      </c>
      <c r="D40" s="15">
        <v>1164854034</v>
      </c>
      <c r="E40" s="7" t="s">
        <v>124</v>
      </c>
      <c r="F40" s="7" t="s">
        <v>125</v>
      </c>
      <c r="G40" s="7" t="s">
        <v>126</v>
      </c>
      <c r="H40" s="15" t="s">
        <v>127</v>
      </c>
      <c r="I40" s="7" t="s">
        <v>131</v>
      </c>
      <c r="J40" s="15">
        <v>3</v>
      </c>
      <c r="K40" s="15" t="s">
        <v>60</v>
      </c>
      <c r="L40" s="15" t="s">
        <v>61</v>
      </c>
      <c r="N40" s="15">
        <v>24</v>
      </c>
      <c r="O40" s="15">
        <v>3</v>
      </c>
      <c r="P40" s="15">
        <v>1</v>
      </c>
      <c r="Q40" s="15">
        <v>1</v>
      </c>
      <c r="R40">
        <v>1014851271</v>
      </c>
      <c r="S40">
        <v>2098</v>
      </c>
      <c r="U40" t="s">
        <v>62</v>
      </c>
      <c r="V40" t="s">
        <v>63</v>
      </c>
      <c r="W40">
        <f>MATCH(D40,Отчет!$C:$C,0)</f>
        <v>19</v>
      </c>
    </row>
    <row r="41" spans="1:23" x14ac:dyDescent="0.2">
      <c r="A41" s="15">
        <v>1173994781</v>
      </c>
      <c r="B41" s="15">
        <v>6</v>
      </c>
      <c r="C41" s="15" t="s">
        <v>54</v>
      </c>
      <c r="D41" s="15">
        <v>1164853917</v>
      </c>
      <c r="E41" s="7" t="s">
        <v>68</v>
      </c>
      <c r="F41" s="7" t="s">
        <v>69</v>
      </c>
      <c r="G41" s="7" t="s">
        <v>70</v>
      </c>
      <c r="H41" s="15" t="s">
        <v>71</v>
      </c>
      <c r="I41" s="7" t="s">
        <v>132</v>
      </c>
      <c r="J41" s="15">
        <v>4</v>
      </c>
      <c r="K41" s="15" t="s">
        <v>60</v>
      </c>
      <c r="L41" s="15" t="s">
        <v>61</v>
      </c>
      <c r="N41" s="15">
        <v>24</v>
      </c>
      <c r="O41" s="15">
        <v>4</v>
      </c>
      <c r="P41" s="15">
        <v>1</v>
      </c>
      <c r="Q41" s="15">
        <v>1</v>
      </c>
      <c r="R41">
        <v>1014851271</v>
      </c>
      <c r="S41">
        <v>2098</v>
      </c>
      <c r="U41" t="s">
        <v>62</v>
      </c>
      <c r="V41" t="s">
        <v>63</v>
      </c>
      <c r="W41">
        <f>MATCH(D41,Отчет!$C:$C,0)</f>
        <v>28</v>
      </c>
    </row>
    <row r="42" spans="1:23" x14ac:dyDescent="0.2">
      <c r="A42" s="15">
        <v>1173994985</v>
      </c>
      <c r="B42" s="15">
        <v>6</v>
      </c>
      <c r="C42" s="15" t="s">
        <v>54</v>
      </c>
      <c r="D42" s="15">
        <v>1164853930</v>
      </c>
      <c r="E42" s="7" t="s">
        <v>99</v>
      </c>
      <c r="F42" s="7" t="s">
        <v>100</v>
      </c>
      <c r="G42" s="7" t="s">
        <v>101</v>
      </c>
      <c r="H42" s="15" t="s">
        <v>102</v>
      </c>
      <c r="I42" s="7" t="s">
        <v>132</v>
      </c>
      <c r="J42" s="15">
        <v>4</v>
      </c>
      <c r="K42" s="15" t="s">
        <v>60</v>
      </c>
      <c r="L42" s="15" t="s">
        <v>61</v>
      </c>
      <c r="N42" s="15">
        <v>24</v>
      </c>
      <c r="O42" s="15">
        <v>4</v>
      </c>
      <c r="P42" s="15">
        <v>1</v>
      </c>
      <c r="Q42" s="15">
        <v>1</v>
      </c>
      <c r="R42">
        <v>1014851271</v>
      </c>
      <c r="S42">
        <v>2098</v>
      </c>
      <c r="U42" t="s">
        <v>62</v>
      </c>
      <c r="V42" t="s">
        <v>63</v>
      </c>
      <c r="W42">
        <f>MATCH(D42,Отчет!$C:$C,0)</f>
        <v>29</v>
      </c>
    </row>
    <row r="43" spans="1:23" x14ac:dyDescent="0.2">
      <c r="A43" s="15">
        <v>1173994883</v>
      </c>
      <c r="B43" s="15">
        <v>6</v>
      </c>
      <c r="C43" s="15" t="s">
        <v>54</v>
      </c>
      <c r="D43" s="15">
        <v>1164853943</v>
      </c>
      <c r="E43" s="7" t="s">
        <v>99</v>
      </c>
      <c r="F43" s="7" t="s">
        <v>107</v>
      </c>
      <c r="G43" s="7" t="s">
        <v>101</v>
      </c>
      <c r="H43" s="15" t="s">
        <v>108</v>
      </c>
      <c r="I43" s="7" t="s">
        <v>132</v>
      </c>
      <c r="J43" s="15">
        <v>4</v>
      </c>
      <c r="K43" s="15" t="s">
        <v>60</v>
      </c>
      <c r="L43" s="15" t="s">
        <v>61</v>
      </c>
      <c r="N43" s="15">
        <v>24</v>
      </c>
      <c r="O43" s="15">
        <v>4</v>
      </c>
      <c r="P43" s="15">
        <v>1</v>
      </c>
      <c r="Q43" s="15">
        <v>1</v>
      </c>
      <c r="R43">
        <v>1014851271</v>
      </c>
      <c r="S43">
        <v>2098</v>
      </c>
      <c r="U43" t="s">
        <v>62</v>
      </c>
      <c r="V43" t="s">
        <v>63</v>
      </c>
      <c r="W43">
        <f>MATCH(D43,Отчет!$C:$C,0)</f>
        <v>25</v>
      </c>
    </row>
    <row r="44" spans="1:23" x14ac:dyDescent="0.2">
      <c r="A44" s="15">
        <v>1173995081</v>
      </c>
      <c r="B44" s="15">
        <v>7</v>
      </c>
      <c r="C44" s="15" t="s">
        <v>54</v>
      </c>
      <c r="D44" s="15">
        <v>1164853956</v>
      </c>
      <c r="E44" s="7" t="s">
        <v>83</v>
      </c>
      <c r="F44" s="7" t="s">
        <v>84</v>
      </c>
      <c r="G44" s="7" t="s">
        <v>85</v>
      </c>
      <c r="H44" s="15" t="s">
        <v>86</v>
      </c>
      <c r="I44" s="7" t="s">
        <v>132</v>
      </c>
      <c r="J44" s="15">
        <v>4</v>
      </c>
      <c r="K44" s="15" t="s">
        <v>60</v>
      </c>
      <c r="L44" s="15" t="s">
        <v>61</v>
      </c>
      <c r="N44" s="15">
        <v>28</v>
      </c>
      <c r="O44" s="15">
        <v>4</v>
      </c>
      <c r="P44" s="15">
        <v>1</v>
      </c>
      <c r="Q44" s="15">
        <v>1</v>
      </c>
      <c r="R44">
        <v>1014851271</v>
      </c>
      <c r="S44">
        <v>2098</v>
      </c>
      <c r="U44" t="s">
        <v>62</v>
      </c>
      <c r="V44" t="s">
        <v>63</v>
      </c>
      <c r="W44">
        <f>MATCH(D44,Отчет!$C:$C,0)</f>
        <v>26</v>
      </c>
    </row>
    <row r="45" spans="1:23" x14ac:dyDescent="0.2">
      <c r="A45" s="15">
        <v>1173995174</v>
      </c>
      <c r="B45" s="15">
        <v>5</v>
      </c>
      <c r="C45" s="15" t="s">
        <v>54</v>
      </c>
      <c r="D45" s="15">
        <v>1164853969</v>
      </c>
      <c r="E45" s="7" t="s">
        <v>120</v>
      </c>
      <c r="F45" s="7" t="s">
        <v>121</v>
      </c>
      <c r="G45" s="7" t="s">
        <v>122</v>
      </c>
      <c r="H45" s="15" t="s">
        <v>123</v>
      </c>
      <c r="I45" s="7" t="s">
        <v>132</v>
      </c>
      <c r="J45" s="15">
        <v>4</v>
      </c>
      <c r="K45" s="15" t="s">
        <v>60</v>
      </c>
      <c r="L45" s="15" t="s">
        <v>61</v>
      </c>
      <c r="N45" s="15">
        <v>20</v>
      </c>
      <c r="O45" s="15">
        <v>4</v>
      </c>
      <c r="P45" s="15">
        <v>1</v>
      </c>
      <c r="Q45" s="15">
        <v>1</v>
      </c>
      <c r="R45">
        <v>1014851271</v>
      </c>
      <c r="S45">
        <v>2098</v>
      </c>
      <c r="U45" t="s">
        <v>62</v>
      </c>
      <c r="V45" t="s">
        <v>63</v>
      </c>
      <c r="W45">
        <f>MATCH(D45,Отчет!$C:$C,0)</f>
        <v>32</v>
      </c>
    </row>
    <row r="46" spans="1:23" x14ac:dyDescent="0.2">
      <c r="A46" s="15">
        <v>1173995270</v>
      </c>
      <c r="B46" s="15">
        <v>8</v>
      </c>
      <c r="C46" s="15" t="s">
        <v>54</v>
      </c>
      <c r="D46" s="15">
        <v>1164853982</v>
      </c>
      <c r="E46" s="7" t="s">
        <v>109</v>
      </c>
      <c r="F46" s="7" t="s">
        <v>110</v>
      </c>
      <c r="G46" s="7" t="s">
        <v>57</v>
      </c>
      <c r="H46" s="15" t="s">
        <v>111</v>
      </c>
      <c r="I46" s="7" t="s">
        <v>132</v>
      </c>
      <c r="J46" s="15">
        <v>4</v>
      </c>
      <c r="K46" s="15" t="s">
        <v>60</v>
      </c>
      <c r="L46" s="15" t="s">
        <v>61</v>
      </c>
      <c r="N46" s="15">
        <v>32</v>
      </c>
      <c r="O46" s="15">
        <v>4</v>
      </c>
      <c r="P46" s="15">
        <v>1</v>
      </c>
      <c r="Q46" s="15">
        <v>1</v>
      </c>
      <c r="R46">
        <v>1014851271</v>
      </c>
      <c r="S46">
        <v>2098</v>
      </c>
      <c r="U46" t="s">
        <v>62</v>
      </c>
      <c r="V46" t="s">
        <v>63</v>
      </c>
      <c r="W46">
        <f>MATCH(D46,Отчет!$C:$C,0)</f>
        <v>18</v>
      </c>
    </row>
    <row r="47" spans="1:23" x14ac:dyDescent="0.2">
      <c r="A47" s="15">
        <v>1173995362</v>
      </c>
      <c r="B47" s="15">
        <v>8</v>
      </c>
      <c r="C47" s="15" t="s">
        <v>54</v>
      </c>
      <c r="D47" s="15">
        <v>1164853995</v>
      </c>
      <c r="E47" s="7" t="s">
        <v>91</v>
      </c>
      <c r="F47" s="7" t="s">
        <v>92</v>
      </c>
      <c r="G47" s="7" t="s">
        <v>93</v>
      </c>
      <c r="H47" s="15" t="s">
        <v>94</v>
      </c>
      <c r="I47" s="7" t="s">
        <v>132</v>
      </c>
      <c r="J47" s="15">
        <v>4</v>
      </c>
      <c r="K47" s="15" t="s">
        <v>60</v>
      </c>
      <c r="L47" s="15" t="s">
        <v>61</v>
      </c>
      <c r="N47" s="15">
        <v>32</v>
      </c>
      <c r="O47" s="15">
        <v>4</v>
      </c>
      <c r="P47" s="15">
        <v>1</v>
      </c>
      <c r="Q47" s="15">
        <v>1</v>
      </c>
      <c r="R47">
        <v>1014851271</v>
      </c>
      <c r="S47">
        <v>2098</v>
      </c>
      <c r="U47" t="s">
        <v>62</v>
      </c>
      <c r="V47" t="s">
        <v>63</v>
      </c>
      <c r="W47">
        <f>MATCH(D47,Отчет!$C:$C,0)</f>
        <v>17</v>
      </c>
    </row>
    <row r="48" spans="1:23" x14ac:dyDescent="0.2">
      <c r="A48" s="15">
        <v>1173995456</v>
      </c>
      <c r="B48" s="15">
        <v>7</v>
      </c>
      <c r="C48" s="15" t="s">
        <v>54</v>
      </c>
      <c r="D48" s="15">
        <v>1164854008</v>
      </c>
      <c r="E48" s="7" t="s">
        <v>76</v>
      </c>
      <c r="F48" s="7" t="s">
        <v>77</v>
      </c>
      <c r="G48" s="7" t="s">
        <v>78</v>
      </c>
      <c r="H48" s="15" t="s">
        <v>79</v>
      </c>
      <c r="I48" s="7" t="s">
        <v>132</v>
      </c>
      <c r="J48" s="15">
        <v>4</v>
      </c>
      <c r="K48" s="15" t="s">
        <v>60</v>
      </c>
      <c r="L48" s="15" t="s">
        <v>61</v>
      </c>
      <c r="N48" s="15">
        <v>28</v>
      </c>
      <c r="O48" s="15">
        <v>4</v>
      </c>
      <c r="P48" s="15">
        <v>1</v>
      </c>
      <c r="Q48" s="15">
        <v>1</v>
      </c>
      <c r="R48">
        <v>1014851271</v>
      </c>
      <c r="S48">
        <v>2098</v>
      </c>
      <c r="U48" t="s">
        <v>62</v>
      </c>
      <c r="V48" t="s">
        <v>63</v>
      </c>
      <c r="W48">
        <f>MATCH(D48,Отчет!$C:$C,0)</f>
        <v>21</v>
      </c>
    </row>
    <row r="49" spans="1:23" x14ac:dyDescent="0.2">
      <c r="A49" s="15">
        <v>1173995546</v>
      </c>
      <c r="B49" s="15">
        <v>8</v>
      </c>
      <c r="C49" s="15" t="s">
        <v>54</v>
      </c>
      <c r="D49" s="15">
        <v>1164854021</v>
      </c>
      <c r="E49" s="7" t="s">
        <v>55</v>
      </c>
      <c r="F49" s="7" t="s">
        <v>56</v>
      </c>
      <c r="G49" s="7" t="s">
        <v>57</v>
      </c>
      <c r="H49" s="15" t="s">
        <v>58</v>
      </c>
      <c r="I49" s="7" t="s">
        <v>132</v>
      </c>
      <c r="J49" s="15">
        <v>4</v>
      </c>
      <c r="K49" s="15" t="s">
        <v>60</v>
      </c>
      <c r="L49" s="15" t="s">
        <v>61</v>
      </c>
      <c r="N49" s="15">
        <v>32</v>
      </c>
      <c r="O49" s="15">
        <v>4</v>
      </c>
      <c r="P49" s="15">
        <v>1</v>
      </c>
      <c r="Q49" s="15">
        <v>1</v>
      </c>
      <c r="R49">
        <v>1014851271</v>
      </c>
      <c r="S49">
        <v>2098</v>
      </c>
      <c r="U49" t="s">
        <v>62</v>
      </c>
      <c r="V49" t="s">
        <v>63</v>
      </c>
      <c r="W49">
        <f>MATCH(D49,Отчет!$C:$C,0)</f>
        <v>24</v>
      </c>
    </row>
    <row r="50" spans="1:23" x14ac:dyDescent="0.2">
      <c r="A50" s="15">
        <v>1173995634</v>
      </c>
      <c r="B50" s="15">
        <v>7</v>
      </c>
      <c r="C50" s="15" t="s">
        <v>54</v>
      </c>
      <c r="D50" s="15">
        <v>1164854034</v>
      </c>
      <c r="E50" s="7" t="s">
        <v>124</v>
      </c>
      <c r="F50" s="7" t="s">
        <v>125</v>
      </c>
      <c r="G50" s="7" t="s">
        <v>126</v>
      </c>
      <c r="H50" s="15" t="s">
        <v>127</v>
      </c>
      <c r="I50" s="7" t="s">
        <v>132</v>
      </c>
      <c r="J50" s="15">
        <v>4</v>
      </c>
      <c r="K50" s="15" t="s">
        <v>60</v>
      </c>
      <c r="L50" s="15" t="s">
        <v>61</v>
      </c>
      <c r="N50" s="15">
        <v>28</v>
      </c>
      <c r="O50" s="15">
        <v>4</v>
      </c>
      <c r="P50" s="15">
        <v>1</v>
      </c>
      <c r="Q50" s="15">
        <v>1</v>
      </c>
      <c r="R50">
        <v>1014851271</v>
      </c>
      <c r="S50">
        <v>2098</v>
      </c>
      <c r="U50" t="s">
        <v>62</v>
      </c>
      <c r="V50" t="s">
        <v>63</v>
      </c>
      <c r="W50">
        <f>MATCH(D50,Отчет!$C:$C,0)</f>
        <v>19</v>
      </c>
    </row>
    <row r="51" spans="1:23" x14ac:dyDescent="0.2">
      <c r="A51" s="15">
        <v>1173995726</v>
      </c>
      <c r="B51" s="15">
        <v>7</v>
      </c>
      <c r="C51" s="15" t="s">
        <v>54</v>
      </c>
      <c r="D51" s="15">
        <v>1164854047</v>
      </c>
      <c r="E51" s="7" t="s">
        <v>116</v>
      </c>
      <c r="F51" s="7" t="s">
        <v>117</v>
      </c>
      <c r="G51" s="7" t="s">
        <v>118</v>
      </c>
      <c r="H51" s="15" t="s">
        <v>119</v>
      </c>
      <c r="I51" s="7" t="s">
        <v>132</v>
      </c>
      <c r="J51" s="15">
        <v>4</v>
      </c>
      <c r="K51" s="15" t="s">
        <v>60</v>
      </c>
      <c r="L51" s="15" t="s">
        <v>61</v>
      </c>
      <c r="N51" s="15">
        <v>28</v>
      </c>
      <c r="O51" s="15">
        <v>4</v>
      </c>
      <c r="P51" s="15">
        <v>1</v>
      </c>
      <c r="Q51" s="15">
        <v>1</v>
      </c>
      <c r="R51">
        <v>1014851271</v>
      </c>
      <c r="S51">
        <v>2098</v>
      </c>
      <c r="U51" t="s">
        <v>62</v>
      </c>
      <c r="V51" t="s">
        <v>63</v>
      </c>
      <c r="W51">
        <f>MATCH(D51,Отчет!$C:$C,0)</f>
        <v>20</v>
      </c>
    </row>
    <row r="52" spans="1:23" x14ac:dyDescent="0.2">
      <c r="A52" s="15">
        <v>1173995814</v>
      </c>
      <c r="B52" s="15">
        <v>7</v>
      </c>
      <c r="C52" s="15" t="s">
        <v>54</v>
      </c>
      <c r="D52" s="15">
        <v>1164854060</v>
      </c>
      <c r="E52" s="7" t="s">
        <v>112</v>
      </c>
      <c r="F52" s="7" t="s">
        <v>113</v>
      </c>
      <c r="G52" s="7" t="s">
        <v>114</v>
      </c>
      <c r="H52" s="15" t="s">
        <v>115</v>
      </c>
      <c r="I52" s="7" t="s">
        <v>132</v>
      </c>
      <c r="J52" s="15">
        <v>4</v>
      </c>
      <c r="K52" s="15" t="s">
        <v>60</v>
      </c>
      <c r="L52" s="15" t="s">
        <v>61</v>
      </c>
      <c r="N52" s="15">
        <v>28</v>
      </c>
      <c r="O52" s="15">
        <v>4</v>
      </c>
      <c r="P52" s="15">
        <v>1</v>
      </c>
      <c r="Q52" s="15">
        <v>1</v>
      </c>
      <c r="R52">
        <v>1014851271</v>
      </c>
      <c r="S52">
        <v>2098</v>
      </c>
      <c r="U52" t="s">
        <v>62</v>
      </c>
      <c r="V52" t="s">
        <v>63</v>
      </c>
      <c r="W52">
        <f>MATCH(D52,Отчет!$C:$C,0)</f>
        <v>27</v>
      </c>
    </row>
    <row r="53" spans="1:23" x14ac:dyDescent="0.2">
      <c r="A53" s="15">
        <v>1173995906</v>
      </c>
      <c r="D53" s="15">
        <v>1164854073</v>
      </c>
      <c r="E53" s="7" t="s">
        <v>103</v>
      </c>
      <c r="F53" s="7" t="s">
        <v>104</v>
      </c>
      <c r="G53" s="7" t="s">
        <v>105</v>
      </c>
      <c r="H53" s="15" t="s">
        <v>106</v>
      </c>
      <c r="I53" s="7" t="s">
        <v>132</v>
      </c>
      <c r="J53" s="15">
        <v>4</v>
      </c>
      <c r="K53" s="15" t="s">
        <v>60</v>
      </c>
      <c r="L53" s="15" t="s">
        <v>61</v>
      </c>
      <c r="M53" s="15">
        <v>0</v>
      </c>
      <c r="N53" s="15">
        <v>0</v>
      </c>
      <c r="O53" s="15">
        <v>4</v>
      </c>
      <c r="Q53" s="15">
        <v>1</v>
      </c>
      <c r="R53">
        <v>1014851271</v>
      </c>
      <c r="S53">
        <v>2098</v>
      </c>
      <c r="U53" t="s">
        <v>62</v>
      </c>
      <c r="V53" t="s">
        <v>63</v>
      </c>
      <c r="W53">
        <f>MATCH(D53,Отчет!$C:$C,0)</f>
        <v>34</v>
      </c>
    </row>
    <row r="54" spans="1:23" x14ac:dyDescent="0.2">
      <c r="A54" s="15">
        <v>1173995998</v>
      </c>
      <c r="B54" s="15">
        <v>7</v>
      </c>
      <c r="C54" s="15" t="s">
        <v>54</v>
      </c>
      <c r="D54" s="15">
        <v>1164854086</v>
      </c>
      <c r="E54" s="7" t="s">
        <v>95</v>
      </c>
      <c r="F54" s="7" t="s">
        <v>96</v>
      </c>
      <c r="G54" s="7" t="s">
        <v>97</v>
      </c>
      <c r="H54" s="15" t="s">
        <v>98</v>
      </c>
      <c r="I54" s="7" t="s">
        <v>132</v>
      </c>
      <c r="J54" s="15">
        <v>4</v>
      </c>
      <c r="K54" s="15" t="s">
        <v>60</v>
      </c>
      <c r="L54" s="15" t="s">
        <v>61</v>
      </c>
      <c r="N54" s="15">
        <v>28</v>
      </c>
      <c r="O54" s="15">
        <v>4</v>
      </c>
      <c r="P54" s="15">
        <v>1</v>
      </c>
      <c r="Q54" s="15">
        <v>1</v>
      </c>
      <c r="R54">
        <v>1014851271</v>
      </c>
      <c r="S54">
        <v>2098</v>
      </c>
      <c r="U54" t="s">
        <v>62</v>
      </c>
      <c r="V54" t="s">
        <v>63</v>
      </c>
      <c r="W54">
        <f>MATCH(D54,Отчет!$C:$C,0)</f>
        <v>31</v>
      </c>
    </row>
    <row r="55" spans="1:23" x14ac:dyDescent="0.2">
      <c r="A55" s="15">
        <v>1173996086</v>
      </c>
      <c r="B55" s="15">
        <v>8</v>
      </c>
      <c r="C55" s="15" t="s">
        <v>54</v>
      </c>
      <c r="D55" s="15">
        <v>1164854099</v>
      </c>
      <c r="E55" s="7" t="s">
        <v>87</v>
      </c>
      <c r="F55" s="7" t="s">
        <v>88</v>
      </c>
      <c r="G55" s="7" t="s">
        <v>89</v>
      </c>
      <c r="H55" s="15" t="s">
        <v>90</v>
      </c>
      <c r="I55" s="7" t="s">
        <v>132</v>
      </c>
      <c r="J55" s="15">
        <v>4</v>
      </c>
      <c r="K55" s="15" t="s">
        <v>60</v>
      </c>
      <c r="L55" s="15" t="s">
        <v>61</v>
      </c>
      <c r="N55" s="15">
        <v>32</v>
      </c>
      <c r="O55" s="15">
        <v>4</v>
      </c>
      <c r="P55" s="15">
        <v>1</v>
      </c>
      <c r="Q55" s="15">
        <v>1</v>
      </c>
      <c r="R55">
        <v>1014851271</v>
      </c>
      <c r="S55">
        <v>2098</v>
      </c>
      <c r="U55" t="s">
        <v>62</v>
      </c>
      <c r="V55" t="s">
        <v>63</v>
      </c>
      <c r="W55">
        <f>MATCH(D55,Отчет!$C:$C,0)</f>
        <v>23</v>
      </c>
    </row>
    <row r="56" spans="1:23" x14ac:dyDescent="0.2">
      <c r="A56" s="15">
        <v>1173996174</v>
      </c>
      <c r="B56" s="15">
        <v>4</v>
      </c>
      <c r="C56" s="15" t="s">
        <v>54</v>
      </c>
      <c r="D56" s="15">
        <v>1164854112</v>
      </c>
      <c r="E56" s="7" t="s">
        <v>80</v>
      </c>
      <c r="F56" s="7" t="s">
        <v>81</v>
      </c>
      <c r="G56" s="7" t="s">
        <v>78</v>
      </c>
      <c r="H56" s="15" t="s">
        <v>82</v>
      </c>
      <c r="I56" s="7" t="s">
        <v>132</v>
      </c>
      <c r="J56" s="15">
        <v>4</v>
      </c>
      <c r="K56" s="15" t="s">
        <v>60</v>
      </c>
      <c r="L56" s="15" t="s">
        <v>61</v>
      </c>
      <c r="N56" s="15">
        <v>16</v>
      </c>
      <c r="O56" s="15">
        <v>4</v>
      </c>
      <c r="P56" s="15">
        <v>1</v>
      </c>
      <c r="Q56" s="15">
        <v>1</v>
      </c>
      <c r="R56">
        <v>1014851271</v>
      </c>
      <c r="S56">
        <v>2098</v>
      </c>
      <c r="U56" t="s">
        <v>62</v>
      </c>
      <c r="V56" t="s">
        <v>63</v>
      </c>
      <c r="W56">
        <f>MATCH(D56,Отчет!$C:$C,0)</f>
        <v>30</v>
      </c>
    </row>
    <row r="57" spans="1:23" x14ac:dyDescent="0.2">
      <c r="A57" s="15">
        <v>1173996266</v>
      </c>
      <c r="B57" s="15">
        <v>8</v>
      </c>
      <c r="C57" s="15" t="s">
        <v>54</v>
      </c>
      <c r="D57" s="15">
        <v>1164854126</v>
      </c>
      <c r="E57" s="7" t="s">
        <v>72</v>
      </c>
      <c r="F57" s="7" t="s">
        <v>73</v>
      </c>
      <c r="G57" s="7" t="s">
        <v>74</v>
      </c>
      <c r="H57" s="15" t="s">
        <v>75</v>
      </c>
      <c r="I57" s="7" t="s">
        <v>132</v>
      </c>
      <c r="J57" s="15">
        <v>4</v>
      </c>
      <c r="K57" s="15" t="s">
        <v>60</v>
      </c>
      <c r="L57" s="15" t="s">
        <v>61</v>
      </c>
      <c r="N57" s="15">
        <v>32</v>
      </c>
      <c r="O57" s="15">
        <v>4</v>
      </c>
      <c r="P57" s="15">
        <v>1</v>
      </c>
      <c r="Q57" s="15">
        <v>1</v>
      </c>
      <c r="R57">
        <v>1014851271</v>
      </c>
      <c r="S57">
        <v>2098</v>
      </c>
      <c r="U57" t="s">
        <v>62</v>
      </c>
      <c r="V57" t="s">
        <v>63</v>
      </c>
      <c r="W57">
        <f>MATCH(D57,Отчет!$C:$C,0)</f>
        <v>16</v>
      </c>
    </row>
    <row r="58" spans="1:23" x14ac:dyDescent="0.2">
      <c r="A58" s="15">
        <v>1173996358</v>
      </c>
      <c r="B58" s="15">
        <v>7</v>
      </c>
      <c r="C58" s="15" t="s">
        <v>54</v>
      </c>
      <c r="D58" s="15">
        <v>1164854139</v>
      </c>
      <c r="E58" s="7" t="s">
        <v>128</v>
      </c>
      <c r="F58" s="7" t="s">
        <v>129</v>
      </c>
      <c r="G58" s="7" t="s">
        <v>85</v>
      </c>
      <c r="H58" s="15" t="s">
        <v>130</v>
      </c>
      <c r="I58" s="7" t="s">
        <v>132</v>
      </c>
      <c r="J58" s="15">
        <v>4</v>
      </c>
      <c r="K58" s="15" t="s">
        <v>60</v>
      </c>
      <c r="L58" s="15" t="s">
        <v>61</v>
      </c>
      <c r="N58" s="15">
        <v>28</v>
      </c>
      <c r="O58" s="15">
        <v>4</v>
      </c>
      <c r="P58" s="15">
        <v>1</v>
      </c>
      <c r="Q58" s="15">
        <v>1</v>
      </c>
      <c r="R58">
        <v>1014851271</v>
      </c>
      <c r="S58">
        <v>2098</v>
      </c>
      <c r="U58" t="s">
        <v>62</v>
      </c>
      <c r="V58" t="s">
        <v>63</v>
      </c>
      <c r="W58">
        <f>MATCH(D58,Отчет!$C:$C,0)</f>
        <v>22</v>
      </c>
    </row>
    <row r="59" spans="1:23" x14ac:dyDescent="0.2">
      <c r="A59" s="15">
        <v>1173996452</v>
      </c>
      <c r="B59" s="15">
        <v>4</v>
      </c>
      <c r="C59" s="15" t="s">
        <v>54</v>
      </c>
      <c r="D59" s="15">
        <v>1164854152</v>
      </c>
      <c r="E59" s="7" t="s">
        <v>64</v>
      </c>
      <c r="F59" s="7" t="s">
        <v>65</v>
      </c>
      <c r="G59" s="7" t="s">
        <v>66</v>
      </c>
      <c r="H59" s="15" t="s">
        <v>67</v>
      </c>
      <c r="I59" s="7" t="s">
        <v>132</v>
      </c>
      <c r="J59" s="15">
        <v>4</v>
      </c>
      <c r="K59" s="15" t="s">
        <v>60</v>
      </c>
      <c r="L59" s="15" t="s">
        <v>61</v>
      </c>
      <c r="N59" s="15">
        <v>16</v>
      </c>
      <c r="O59" s="15">
        <v>4</v>
      </c>
      <c r="P59" s="15">
        <v>1</v>
      </c>
      <c r="Q59" s="15">
        <v>1</v>
      </c>
      <c r="R59">
        <v>1014851271</v>
      </c>
      <c r="S59">
        <v>2098</v>
      </c>
      <c r="U59" t="s">
        <v>62</v>
      </c>
      <c r="V59" t="s">
        <v>63</v>
      </c>
      <c r="W59">
        <f>MATCH(D59,Отчет!$C:$C,0)</f>
        <v>33</v>
      </c>
    </row>
    <row r="60" spans="1:23" x14ac:dyDescent="0.2">
      <c r="A60" s="15">
        <v>1173994799</v>
      </c>
      <c r="B60" s="15">
        <v>8</v>
      </c>
      <c r="C60" s="15" t="s">
        <v>54</v>
      </c>
      <c r="D60" s="15">
        <v>1164853917</v>
      </c>
      <c r="E60" s="7" t="s">
        <v>68</v>
      </c>
      <c r="F60" s="7" t="s">
        <v>69</v>
      </c>
      <c r="G60" s="7" t="s">
        <v>70</v>
      </c>
      <c r="H60" s="15" t="s">
        <v>71</v>
      </c>
      <c r="I60" s="7" t="s">
        <v>133</v>
      </c>
      <c r="J60" s="15">
        <v>6</v>
      </c>
      <c r="K60" s="15" t="s">
        <v>60</v>
      </c>
      <c r="L60" s="15" t="s">
        <v>61</v>
      </c>
      <c r="N60" s="15">
        <v>48</v>
      </c>
      <c r="O60" s="15">
        <v>6</v>
      </c>
      <c r="P60" s="15">
        <v>1</v>
      </c>
      <c r="Q60" s="15">
        <v>1</v>
      </c>
      <c r="R60">
        <v>1014851271</v>
      </c>
      <c r="S60">
        <v>2098</v>
      </c>
      <c r="U60" t="s">
        <v>62</v>
      </c>
      <c r="V60" t="s">
        <v>63</v>
      </c>
      <c r="W60">
        <f>MATCH(D60,Отчет!$C:$C,0)</f>
        <v>28</v>
      </c>
    </row>
    <row r="61" spans="1:23" x14ac:dyDescent="0.2">
      <c r="A61" s="15">
        <v>1173996471</v>
      </c>
      <c r="B61" s="15">
        <v>6</v>
      </c>
      <c r="C61" s="15" t="s">
        <v>54</v>
      </c>
      <c r="D61" s="15">
        <v>1164854152</v>
      </c>
      <c r="E61" s="7" t="s">
        <v>64</v>
      </c>
      <c r="F61" s="7" t="s">
        <v>65</v>
      </c>
      <c r="G61" s="7" t="s">
        <v>66</v>
      </c>
      <c r="H61" s="15" t="s">
        <v>67</v>
      </c>
      <c r="I61" s="7" t="s">
        <v>133</v>
      </c>
      <c r="J61" s="15">
        <v>6</v>
      </c>
      <c r="K61" s="15" t="s">
        <v>60</v>
      </c>
      <c r="L61" s="15" t="s">
        <v>61</v>
      </c>
      <c r="N61" s="15">
        <v>36</v>
      </c>
      <c r="O61" s="15">
        <v>6</v>
      </c>
      <c r="P61" s="15">
        <v>1</v>
      </c>
      <c r="Q61" s="15">
        <v>1</v>
      </c>
      <c r="R61">
        <v>1014851271</v>
      </c>
      <c r="S61">
        <v>2098</v>
      </c>
      <c r="U61" t="s">
        <v>62</v>
      </c>
      <c r="V61" t="s">
        <v>63</v>
      </c>
      <c r="W61">
        <f>MATCH(D61,Отчет!$C:$C,0)</f>
        <v>33</v>
      </c>
    </row>
    <row r="62" spans="1:23" x14ac:dyDescent="0.2">
      <c r="A62" s="15">
        <v>1173994901</v>
      </c>
      <c r="B62" s="15">
        <v>9</v>
      </c>
      <c r="C62" s="15" t="s">
        <v>54</v>
      </c>
      <c r="D62" s="15">
        <v>1164853943</v>
      </c>
      <c r="E62" s="7" t="s">
        <v>99</v>
      </c>
      <c r="F62" s="7" t="s">
        <v>107</v>
      </c>
      <c r="G62" s="7" t="s">
        <v>101</v>
      </c>
      <c r="H62" s="15" t="s">
        <v>108</v>
      </c>
      <c r="I62" s="7" t="s">
        <v>133</v>
      </c>
      <c r="J62" s="15">
        <v>6</v>
      </c>
      <c r="K62" s="15" t="s">
        <v>60</v>
      </c>
      <c r="L62" s="15" t="s">
        <v>61</v>
      </c>
      <c r="N62" s="15">
        <v>54</v>
      </c>
      <c r="O62" s="15">
        <v>6</v>
      </c>
      <c r="P62" s="15">
        <v>1</v>
      </c>
      <c r="Q62" s="15">
        <v>1</v>
      </c>
      <c r="R62">
        <v>1014851271</v>
      </c>
      <c r="S62">
        <v>2098</v>
      </c>
      <c r="U62" t="s">
        <v>62</v>
      </c>
      <c r="V62" t="s">
        <v>63</v>
      </c>
      <c r="W62">
        <f>MATCH(D62,Отчет!$C:$C,0)</f>
        <v>25</v>
      </c>
    </row>
    <row r="63" spans="1:23" x14ac:dyDescent="0.2">
      <c r="A63" s="15">
        <v>1173995097</v>
      </c>
      <c r="B63" s="15">
        <v>8</v>
      </c>
      <c r="C63" s="15" t="s">
        <v>54</v>
      </c>
      <c r="D63" s="15">
        <v>1164853956</v>
      </c>
      <c r="E63" s="7" t="s">
        <v>83</v>
      </c>
      <c r="F63" s="7" t="s">
        <v>84</v>
      </c>
      <c r="G63" s="7" t="s">
        <v>85</v>
      </c>
      <c r="H63" s="15" t="s">
        <v>86</v>
      </c>
      <c r="I63" s="7" t="s">
        <v>133</v>
      </c>
      <c r="J63" s="15">
        <v>6</v>
      </c>
      <c r="K63" s="15" t="s">
        <v>60</v>
      </c>
      <c r="L63" s="15" t="s">
        <v>61</v>
      </c>
      <c r="N63" s="15">
        <v>48</v>
      </c>
      <c r="O63" s="15">
        <v>6</v>
      </c>
      <c r="P63" s="15">
        <v>1</v>
      </c>
      <c r="Q63" s="15">
        <v>1</v>
      </c>
      <c r="R63">
        <v>1014851271</v>
      </c>
      <c r="S63">
        <v>2098</v>
      </c>
      <c r="U63" t="s">
        <v>62</v>
      </c>
      <c r="V63" t="s">
        <v>63</v>
      </c>
      <c r="W63">
        <f>MATCH(D63,Отчет!$C:$C,0)</f>
        <v>26</v>
      </c>
    </row>
    <row r="64" spans="1:23" x14ac:dyDescent="0.2">
      <c r="A64" s="15">
        <v>1173995190</v>
      </c>
      <c r="B64" s="15">
        <v>6</v>
      </c>
      <c r="C64" s="15" t="s">
        <v>54</v>
      </c>
      <c r="D64" s="15">
        <v>1164853969</v>
      </c>
      <c r="E64" s="7" t="s">
        <v>120</v>
      </c>
      <c r="F64" s="7" t="s">
        <v>121</v>
      </c>
      <c r="G64" s="7" t="s">
        <v>122</v>
      </c>
      <c r="H64" s="15" t="s">
        <v>123</v>
      </c>
      <c r="I64" s="7" t="s">
        <v>133</v>
      </c>
      <c r="J64" s="15">
        <v>6</v>
      </c>
      <c r="K64" s="15" t="s">
        <v>60</v>
      </c>
      <c r="L64" s="15" t="s">
        <v>61</v>
      </c>
      <c r="N64" s="15">
        <v>36</v>
      </c>
      <c r="O64" s="15">
        <v>6</v>
      </c>
      <c r="P64" s="15">
        <v>1</v>
      </c>
      <c r="Q64" s="15">
        <v>1</v>
      </c>
      <c r="R64">
        <v>1014851271</v>
      </c>
      <c r="S64">
        <v>2098</v>
      </c>
      <c r="U64" t="s">
        <v>62</v>
      </c>
      <c r="V64" t="s">
        <v>63</v>
      </c>
      <c r="W64">
        <f>MATCH(D64,Отчет!$C:$C,0)</f>
        <v>32</v>
      </c>
    </row>
    <row r="65" spans="1:23" x14ac:dyDescent="0.2">
      <c r="A65" s="15">
        <v>1173995286</v>
      </c>
      <c r="B65" s="15">
        <v>9</v>
      </c>
      <c r="C65" s="15" t="s">
        <v>54</v>
      </c>
      <c r="D65" s="15">
        <v>1164853982</v>
      </c>
      <c r="E65" s="7" t="s">
        <v>109</v>
      </c>
      <c r="F65" s="7" t="s">
        <v>110</v>
      </c>
      <c r="G65" s="7" t="s">
        <v>57</v>
      </c>
      <c r="H65" s="15" t="s">
        <v>111</v>
      </c>
      <c r="I65" s="7" t="s">
        <v>133</v>
      </c>
      <c r="J65" s="15">
        <v>6</v>
      </c>
      <c r="K65" s="15" t="s">
        <v>60</v>
      </c>
      <c r="L65" s="15" t="s">
        <v>61</v>
      </c>
      <c r="N65" s="15">
        <v>54</v>
      </c>
      <c r="O65" s="15">
        <v>6</v>
      </c>
      <c r="P65" s="15">
        <v>1</v>
      </c>
      <c r="Q65" s="15">
        <v>1</v>
      </c>
      <c r="R65">
        <v>1014851271</v>
      </c>
      <c r="S65">
        <v>2098</v>
      </c>
      <c r="U65" t="s">
        <v>62</v>
      </c>
      <c r="V65" t="s">
        <v>63</v>
      </c>
      <c r="W65">
        <f>MATCH(D65,Отчет!$C:$C,0)</f>
        <v>18</v>
      </c>
    </row>
    <row r="66" spans="1:23" x14ac:dyDescent="0.2">
      <c r="A66" s="15">
        <v>1173995378</v>
      </c>
      <c r="B66" s="15">
        <v>9</v>
      </c>
      <c r="C66" s="15" t="s">
        <v>54</v>
      </c>
      <c r="D66" s="15">
        <v>1164853995</v>
      </c>
      <c r="E66" s="7" t="s">
        <v>91</v>
      </c>
      <c r="F66" s="7" t="s">
        <v>92</v>
      </c>
      <c r="G66" s="7" t="s">
        <v>93</v>
      </c>
      <c r="H66" s="15" t="s">
        <v>94</v>
      </c>
      <c r="I66" s="7" t="s">
        <v>133</v>
      </c>
      <c r="J66" s="15">
        <v>6</v>
      </c>
      <c r="K66" s="15" t="s">
        <v>60</v>
      </c>
      <c r="L66" s="15" t="s">
        <v>61</v>
      </c>
      <c r="N66" s="15">
        <v>54</v>
      </c>
      <c r="O66" s="15">
        <v>6</v>
      </c>
      <c r="P66" s="15">
        <v>1</v>
      </c>
      <c r="Q66" s="15">
        <v>1</v>
      </c>
      <c r="R66">
        <v>1014851271</v>
      </c>
      <c r="S66">
        <v>2098</v>
      </c>
      <c r="U66" t="s">
        <v>62</v>
      </c>
      <c r="V66" t="s">
        <v>63</v>
      </c>
      <c r="W66">
        <f>MATCH(D66,Отчет!$C:$C,0)</f>
        <v>17</v>
      </c>
    </row>
    <row r="67" spans="1:23" x14ac:dyDescent="0.2">
      <c r="A67" s="15">
        <v>1173995468</v>
      </c>
      <c r="B67" s="15">
        <v>9</v>
      </c>
      <c r="C67" s="15" t="s">
        <v>54</v>
      </c>
      <c r="D67" s="15">
        <v>1164854008</v>
      </c>
      <c r="E67" s="7" t="s">
        <v>76</v>
      </c>
      <c r="F67" s="7" t="s">
        <v>77</v>
      </c>
      <c r="G67" s="7" t="s">
        <v>78</v>
      </c>
      <c r="H67" s="15" t="s">
        <v>79</v>
      </c>
      <c r="I67" s="7" t="s">
        <v>133</v>
      </c>
      <c r="J67" s="15">
        <v>6</v>
      </c>
      <c r="K67" s="15" t="s">
        <v>60</v>
      </c>
      <c r="L67" s="15" t="s">
        <v>61</v>
      </c>
      <c r="N67" s="15">
        <v>54</v>
      </c>
      <c r="O67" s="15">
        <v>6</v>
      </c>
      <c r="P67" s="15">
        <v>1</v>
      </c>
      <c r="Q67" s="15">
        <v>1</v>
      </c>
      <c r="R67">
        <v>1014851271</v>
      </c>
      <c r="S67">
        <v>2098</v>
      </c>
      <c r="U67" t="s">
        <v>62</v>
      </c>
      <c r="V67" t="s">
        <v>63</v>
      </c>
      <c r="W67">
        <f>MATCH(D67,Отчет!$C:$C,0)</f>
        <v>21</v>
      </c>
    </row>
    <row r="68" spans="1:23" x14ac:dyDescent="0.2">
      <c r="A68" s="15">
        <v>1173995560</v>
      </c>
      <c r="B68" s="15">
        <v>7</v>
      </c>
      <c r="C68" s="15" t="s">
        <v>54</v>
      </c>
      <c r="D68" s="15">
        <v>1164854021</v>
      </c>
      <c r="E68" s="7" t="s">
        <v>55</v>
      </c>
      <c r="F68" s="7" t="s">
        <v>56</v>
      </c>
      <c r="G68" s="7" t="s">
        <v>57</v>
      </c>
      <c r="H68" s="15" t="s">
        <v>58</v>
      </c>
      <c r="I68" s="7" t="s">
        <v>133</v>
      </c>
      <c r="J68" s="15">
        <v>6</v>
      </c>
      <c r="K68" s="15" t="s">
        <v>60</v>
      </c>
      <c r="L68" s="15" t="s">
        <v>61</v>
      </c>
      <c r="N68" s="15">
        <v>42</v>
      </c>
      <c r="O68" s="15">
        <v>6</v>
      </c>
      <c r="P68" s="15">
        <v>1</v>
      </c>
      <c r="Q68" s="15">
        <v>1</v>
      </c>
      <c r="R68">
        <v>1014851271</v>
      </c>
      <c r="S68">
        <v>2098</v>
      </c>
      <c r="U68" t="s">
        <v>62</v>
      </c>
      <c r="V68" t="s">
        <v>63</v>
      </c>
      <c r="W68">
        <f>MATCH(D68,Отчет!$C:$C,0)</f>
        <v>24</v>
      </c>
    </row>
    <row r="69" spans="1:23" x14ac:dyDescent="0.2">
      <c r="A69" s="15">
        <v>1173995650</v>
      </c>
      <c r="B69" s="15">
        <v>9</v>
      </c>
      <c r="C69" s="15" t="s">
        <v>54</v>
      </c>
      <c r="D69" s="15">
        <v>1164854034</v>
      </c>
      <c r="E69" s="7" t="s">
        <v>124</v>
      </c>
      <c r="F69" s="7" t="s">
        <v>125</v>
      </c>
      <c r="G69" s="7" t="s">
        <v>126</v>
      </c>
      <c r="H69" s="15" t="s">
        <v>127</v>
      </c>
      <c r="I69" s="7" t="s">
        <v>133</v>
      </c>
      <c r="J69" s="15">
        <v>6</v>
      </c>
      <c r="K69" s="15" t="s">
        <v>60</v>
      </c>
      <c r="L69" s="15" t="s">
        <v>61</v>
      </c>
      <c r="N69" s="15">
        <v>54</v>
      </c>
      <c r="O69" s="15">
        <v>6</v>
      </c>
      <c r="P69" s="15">
        <v>1</v>
      </c>
      <c r="Q69" s="15">
        <v>1</v>
      </c>
      <c r="R69">
        <v>1014851271</v>
      </c>
      <c r="S69">
        <v>2098</v>
      </c>
      <c r="U69" t="s">
        <v>62</v>
      </c>
      <c r="V69" t="s">
        <v>63</v>
      </c>
      <c r="W69">
        <f>MATCH(D69,Отчет!$C:$C,0)</f>
        <v>19</v>
      </c>
    </row>
    <row r="70" spans="1:23" x14ac:dyDescent="0.2">
      <c r="A70" s="15">
        <v>1173995740</v>
      </c>
      <c r="B70" s="15">
        <v>9</v>
      </c>
      <c r="C70" s="15" t="s">
        <v>54</v>
      </c>
      <c r="D70" s="15">
        <v>1164854047</v>
      </c>
      <c r="E70" s="7" t="s">
        <v>116</v>
      </c>
      <c r="F70" s="7" t="s">
        <v>117</v>
      </c>
      <c r="G70" s="7" t="s">
        <v>118</v>
      </c>
      <c r="H70" s="15" t="s">
        <v>119</v>
      </c>
      <c r="I70" s="7" t="s">
        <v>133</v>
      </c>
      <c r="J70" s="15">
        <v>6</v>
      </c>
      <c r="K70" s="15" t="s">
        <v>60</v>
      </c>
      <c r="L70" s="15" t="s">
        <v>61</v>
      </c>
      <c r="N70" s="15">
        <v>54</v>
      </c>
      <c r="O70" s="15">
        <v>6</v>
      </c>
      <c r="P70" s="15">
        <v>1</v>
      </c>
      <c r="Q70" s="15">
        <v>1</v>
      </c>
      <c r="R70">
        <v>1014851271</v>
      </c>
      <c r="S70">
        <v>2098</v>
      </c>
      <c r="U70" t="s">
        <v>62</v>
      </c>
      <c r="V70" t="s">
        <v>63</v>
      </c>
      <c r="W70">
        <f>MATCH(D70,Отчет!$C:$C,0)</f>
        <v>20</v>
      </c>
    </row>
    <row r="71" spans="1:23" x14ac:dyDescent="0.2">
      <c r="A71" s="15">
        <v>1173995830</v>
      </c>
      <c r="B71" s="15">
        <v>8</v>
      </c>
      <c r="C71" s="15" t="s">
        <v>54</v>
      </c>
      <c r="D71" s="15">
        <v>1164854060</v>
      </c>
      <c r="E71" s="7" t="s">
        <v>112</v>
      </c>
      <c r="F71" s="7" t="s">
        <v>113</v>
      </c>
      <c r="G71" s="7" t="s">
        <v>114</v>
      </c>
      <c r="H71" s="15" t="s">
        <v>115</v>
      </c>
      <c r="I71" s="7" t="s">
        <v>133</v>
      </c>
      <c r="J71" s="15">
        <v>6</v>
      </c>
      <c r="K71" s="15" t="s">
        <v>60</v>
      </c>
      <c r="L71" s="15" t="s">
        <v>61</v>
      </c>
      <c r="N71" s="15">
        <v>48</v>
      </c>
      <c r="O71" s="15">
        <v>6</v>
      </c>
      <c r="P71" s="15">
        <v>1</v>
      </c>
      <c r="Q71" s="15">
        <v>1</v>
      </c>
      <c r="R71">
        <v>1014851271</v>
      </c>
      <c r="S71">
        <v>2098</v>
      </c>
      <c r="U71" t="s">
        <v>62</v>
      </c>
      <c r="V71" t="s">
        <v>63</v>
      </c>
      <c r="W71">
        <f>MATCH(D71,Отчет!$C:$C,0)</f>
        <v>27</v>
      </c>
    </row>
    <row r="72" spans="1:23" x14ac:dyDescent="0.2">
      <c r="A72" s="15">
        <v>1173995920</v>
      </c>
      <c r="D72" s="15">
        <v>1164854073</v>
      </c>
      <c r="E72" s="7" t="s">
        <v>103</v>
      </c>
      <c r="F72" s="7" t="s">
        <v>104</v>
      </c>
      <c r="G72" s="7" t="s">
        <v>105</v>
      </c>
      <c r="H72" s="15" t="s">
        <v>106</v>
      </c>
      <c r="I72" s="7" t="s">
        <v>133</v>
      </c>
      <c r="J72" s="15">
        <v>6</v>
      </c>
      <c r="K72" s="15" t="s">
        <v>60</v>
      </c>
      <c r="L72" s="15" t="s">
        <v>61</v>
      </c>
      <c r="M72" s="15">
        <v>0</v>
      </c>
      <c r="N72" s="15">
        <v>0</v>
      </c>
      <c r="O72" s="15">
        <v>6</v>
      </c>
      <c r="Q72" s="15">
        <v>1</v>
      </c>
      <c r="R72">
        <v>1014851271</v>
      </c>
      <c r="S72">
        <v>2098</v>
      </c>
      <c r="U72" t="s">
        <v>62</v>
      </c>
      <c r="V72" t="s">
        <v>63</v>
      </c>
      <c r="W72">
        <f>MATCH(D72,Отчет!$C:$C,0)</f>
        <v>34</v>
      </c>
    </row>
    <row r="73" spans="1:23" x14ac:dyDescent="0.2">
      <c r="A73" s="15">
        <v>1173996012</v>
      </c>
      <c r="B73" s="15">
        <v>6</v>
      </c>
      <c r="C73" s="15" t="s">
        <v>54</v>
      </c>
      <c r="D73" s="15">
        <v>1164854086</v>
      </c>
      <c r="E73" s="7" t="s">
        <v>95</v>
      </c>
      <c r="F73" s="7" t="s">
        <v>96</v>
      </c>
      <c r="G73" s="7" t="s">
        <v>97</v>
      </c>
      <c r="H73" s="15" t="s">
        <v>98</v>
      </c>
      <c r="I73" s="7" t="s">
        <v>133</v>
      </c>
      <c r="J73" s="15">
        <v>6</v>
      </c>
      <c r="K73" s="15" t="s">
        <v>60</v>
      </c>
      <c r="L73" s="15" t="s">
        <v>61</v>
      </c>
      <c r="N73" s="15">
        <v>36</v>
      </c>
      <c r="O73" s="15">
        <v>6</v>
      </c>
      <c r="P73" s="15">
        <v>1</v>
      </c>
      <c r="Q73" s="15">
        <v>1</v>
      </c>
      <c r="R73">
        <v>1014851271</v>
      </c>
      <c r="S73">
        <v>2098</v>
      </c>
      <c r="U73" t="s">
        <v>62</v>
      </c>
      <c r="V73" t="s">
        <v>63</v>
      </c>
      <c r="W73">
        <f>MATCH(D73,Отчет!$C:$C,0)</f>
        <v>31</v>
      </c>
    </row>
    <row r="74" spans="1:23" x14ac:dyDescent="0.2">
      <c r="A74" s="15">
        <v>1173996102</v>
      </c>
      <c r="B74" s="15">
        <v>8</v>
      </c>
      <c r="C74" s="15" t="s">
        <v>54</v>
      </c>
      <c r="D74" s="15">
        <v>1164854099</v>
      </c>
      <c r="E74" s="7" t="s">
        <v>87</v>
      </c>
      <c r="F74" s="7" t="s">
        <v>88</v>
      </c>
      <c r="G74" s="7" t="s">
        <v>89</v>
      </c>
      <c r="H74" s="15" t="s">
        <v>90</v>
      </c>
      <c r="I74" s="7" t="s">
        <v>133</v>
      </c>
      <c r="J74" s="15">
        <v>6</v>
      </c>
      <c r="K74" s="15" t="s">
        <v>60</v>
      </c>
      <c r="L74" s="15" t="s">
        <v>61</v>
      </c>
      <c r="N74" s="15">
        <v>48</v>
      </c>
      <c r="O74" s="15">
        <v>6</v>
      </c>
      <c r="P74" s="15">
        <v>1</v>
      </c>
      <c r="Q74" s="15">
        <v>1</v>
      </c>
      <c r="R74">
        <v>1014851271</v>
      </c>
      <c r="S74">
        <v>2098</v>
      </c>
      <c r="U74" t="s">
        <v>62</v>
      </c>
      <c r="V74" t="s">
        <v>63</v>
      </c>
      <c r="W74">
        <f>MATCH(D74,Отчет!$C:$C,0)</f>
        <v>23</v>
      </c>
    </row>
    <row r="75" spans="1:23" x14ac:dyDescent="0.2">
      <c r="A75" s="15">
        <v>1173996190</v>
      </c>
      <c r="B75" s="15">
        <v>9</v>
      </c>
      <c r="C75" s="15" t="s">
        <v>54</v>
      </c>
      <c r="D75" s="15">
        <v>1164854112</v>
      </c>
      <c r="E75" s="7" t="s">
        <v>80</v>
      </c>
      <c r="F75" s="7" t="s">
        <v>81</v>
      </c>
      <c r="G75" s="7" t="s">
        <v>78</v>
      </c>
      <c r="H75" s="15" t="s">
        <v>82</v>
      </c>
      <c r="I75" s="7" t="s">
        <v>133</v>
      </c>
      <c r="J75" s="15">
        <v>6</v>
      </c>
      <c r="K75" s="15" t="s">
        <v>60</v>
      </c>
      <c r="L75" s="15" t="s">
        <v>61</v>
      </c>
      <c r="N75" s="15">
        <v>54</v>
      </c>
      <c r="O75" s="15">
        <v>6</v>
      </c>
      <c r="P75" s="15">
        <v>1</v>
      </c>
      <c r="Q75" s="15">
        <v>1</v>
      </c>
      <c r="R75">
        <v>1014851271</v>
      </c>
      <c r="S75">
        <v>2098</v>
      </c>
      <c r="U75" t="s">
        <v>62</v>
      </c>
      <c r="V75" t="s">
        <v>63</v>
      </c>
      <c r="W75">
        <f>MATCH(D75,Отчет!$C:$C,0)</f>
        <v>30</v>
      </c>
    </row>
    <row r="76" spans="1:23" x14ac:dyDescent="0.2">
      <c r="A76" s="15">
        <v>1173996280</v>
      </c>
      <c r="B76" s="15">
        <v>9</v>
      </c>
      <c r="C76" s="15" t="s">
        <v>54</v>
      </c>
      <c r="D76" s="15">
        <v>1164854126</v>
      </c>
      <c r="E76" s="7" t="s">
        <v>72</v>
      </c>
      <c r="F76" s="7" t="s">
        <v>73</v>
      </c>
      <c r="G76" s="7" t="s">
        <v>74</v>
      </c>
      <c r="H76" s="15" t="s">
        <v>75</v>
      </c>
      <c r="I76" s="7" t="s">
        <v>133</v>
      </c>
      <c r="J76" s="15">
        <v>6</v>
      </c>
      <c r="K76" s="15" t="s">
        <v>60</v>
      </c>
      <c r="L76" s="15" t="s">
        <v>61</v>
      </c>
      <c r="N76" s="15">
        <v>54</v>
      </c>
      <c r="O76" s="15">
        <v>6</v>
      </c>
      <c r="P76" s="15">
        <v>1</v>
      </c>
      <c r="Q76" s="15">
        <v>1</v>
      </c>
      <c r="R76">
        <v>1014851271</v>
      </c>
      <c r="S76">
        <v>2098</v>
      </c>
      <c r="U76" t="s">
        <v>62</v>
      </c>
      <c r="V76" t="s">
        <v>63</v>
      </c>
      <c r="W76">
        <f>MATCH(D76,Отчет!$C:$C,0)</f>
        <v>16</v>
      </c>
    </row>
    <row r="77" spans="1:23" x14ac:dyDescent="0.2">
      <c r="A77" s="15">
        <v>1173996372</v>
      </c>
      <c r="B77" s="15">
        <v>9</v>
      </c>
      <c r="C77" s="15" t="s">
        <v>54</v>
      </c>
      <c r="D77" s="15">
        <v>1164854139</v>
      </c>
      <c r="E77" s="7" t="s">
        <v>128</v>
      </c>
      <c r="F77" s="7" t="s">
        <v>129</v>
      </c>
      <c r="G77" s="7" t="s">
        <v>85</v>
      </c>
      <c r="H77" s="15" t="s">
        <v>130</v>
      </c>
      <c r="I77" s="7" t="s">
        <v>133</v>
      </c>
      <c r="J77" s="15">
        <v>6</v>
      </c>
      <c r="K77" s="15" t="s">
        <v>60</v>
      </c>
      <c r="L77" s="15" t="s">
        <v>61</v>
      </c>
      <c r="N77" s="15">
        <v>54</v>
      </c>
      <c r="O77" s="15">
        <v>6</v>
      </c>
      <c r="P77" s="15">
        <v>1</v>
      </c>
      <c r="Q77" s="15">
        <v>1</v>
      </c>
      <c r="R77">
        <v>1014851271</v>
      </c>
      <c r="S77">
        <v>2098</v>
      </c>
      <c r="U77" t="s">
        <v>62</v>
      </c>
      <c r="V77" t="s">
        <v>63</v>
      </c>
      <c r="W77">
        <f>MATCH(D77,Отчет!$C:$C,0)</f>
        <v>22</v>
      </c>
    </row>
    <row r="78" spans="1:23" x14ac:dyDescent="0.2">
      <c r="A78" s="15">
        <v>1173995003</v>
      </c>
      <c r="B78" s="15">
        <v>8</v>
      </c>
      <c r="C78" s="15" t="s">
        <v>54</v>
      </c>
      <c r="D78" s="15">
        <v>1164853930</v>
      </c>
      <c r="E78" s="7" t="s">
        <v>99</v>
      </c>
      <c r="F78" s="7" t="s">
        <v>100</v>
      </c>
      <c r="G78" s="7" t="s">
        <v>101</v>
      </c>
      <c r="H78" s="15" t="s">
        <v>102</v>
      </c>
      <c r="I78" s="7" t="s">
        <v>133</v>
      </c>
      <c r="J78" s="15">
        <v>6</v>
      </c>
      <c r="K78" s="15" t="s">
        <v>60</v>
      </c>
      <c r="L78" s="15" t="s">
        <v>61</v>
      </c>
      <c r="N78" s="15">
        <v>48</v>
      </c>
      <c r="O78" s="15">
        <v>6</v>
      </c>
      <c r="P78" s="15">
        <v>1</v>
      </c>
      <c r="Q78" s="15">
        <v>1</v>
      </c>
      <c r="R78">
        <v>1014851271</v>
      </c>
      <c r="S78">
        <v>2098</v>
      </c>
      <c r="U78" t="s">
        <v>62</v>
      </c>
      <c r="V78" t="s">
        <v>63</v>
      </c>
      <c r="W78">
        <f>MATCH(D78,Отчет!$C:$C,0)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2016-01-12T09:18:34Z</dcterms:modified>
</cp:coreProperties>
</file>