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РАБОТА\РЕЙТИНГ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16" i="1"/>
  <c r="T24" i="1"/>
  <c r="T20" i="1"/>
  <c r="T25" i="1"/>
  <c r="T19" i="1"/>
  <c r="T16" i="1"/>
  <c r="T22" i="1"/>
  <c r="T18" i="1"/>
  <c r="T23" i="1"/>
  <c r="T21" i="1"/>
  <c r="S24" i="1"/>
  <c r="S20" i="1"/>
  <c r="S25" i="1"/>
  <c r="S19" i="1"/>
  <c r="S16" i="1"/>
  <c r="S22" i="1"/>
  <c r="S18" i="1"/>
  <c r="S23" i="1"/>
  <c r="S21" i="1"/>
  <c r="T17" i="1"/>
  <c r="S17" i="1"/>
  <c r="N24" i="1"/>
  <c r="P24" i="1" s="1"/>
  <c r="N20" i="1"/>
  <c r="P20" i="1" s="1"/>
  <c r="N25" i="1"/>
  <c r="P25" i="1" s="1"/>
  <c r="N19" i="1"/>
  <c r="P19" i="1" s="1"/>
  <c r="N16" i="1"/>
  <c r="P16" i="1" s="1"/>
  <c r="N22" i="1"/>
  <c r="P22" i="1" s="1"/>
  <c r="N18" i="1"/>
  <c r="P18" i="1" s="1"/>
  <c r="N23" i="1"/>
  <c r="P23" i="1" s="1"/>
  <c r="N21" i="1"/>
  <c r="P21" i="1" s="1"/>
  <c r="P17" i="1"/>
  <c r="N17" i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3" i="2"/>
</calcChain>
</file>

<file path=xl/sharedStrings.xml><?xml version="1.0" encoding="utf-8"?>
<sst xmlns="http://schemas.openxmlformats.org/spreadsheetml/2006/main" count="571" uniqueCount="80">
  <si>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</si>
  <si>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</si>
  <si>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</si>
  <si>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</si>
  <si>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</si>
  <si>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</si>
  <si>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</si>
  <si>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</si>
  <si>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</si>
  <si>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</si>
  <si>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</si>
  <si>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</si>
  <si>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</si>
  <si>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</si>
  <si>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</si>
  <si>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</si>
  <si>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</si>
  <si>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</si>
  <si>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</si>
  <si>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</si>
  <si>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</si>
  <si>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</si>
  <si>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</si>
  <si>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</si>
  <si>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</si>
  <si>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</si>
  <si>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</si>
  <si>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</si>
  <si>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</si>
  <si>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</si>
  <si>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</si>
  <si>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</si>
  <si>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</si>
  <si>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Арутюнян Сергей Артурович</t>
  </si>
  <si>
    <t>Елизаров Игорь Николаевич</t>
  </si>
  <si>
    <t>Зологина Анастасия Николаевна</t>
  </si>
  <si>
    <t>Катин Александр Владимирович</t>
  </si>
  <si>
    <t>Ким Владимир Александрович</t>
  </si>
  <si>
    <t>Кнутова Анастасия Сергеевна</t>
  </si>
  <si>
    <t>Коротаев Александр Валерьевич</t>
  </si>
  <si>
    <t>Ражева Анастасия Андреевна</t>
  </si>
  <si>
    <t>Созинова Ирина Сергеевна</t>
  </si>
  <si>
    <t>Федин Николай Андреевич</t>
  </si>
  <si>
    <t>МСУ141</t>
  </si>
  <si>
    <t>М141МСУОИ007</t>
  </si>
  <si>
    <t>Защита информации</t>
  </si>
  <si>
    <t>Экзамен</t>
  </si>
  <si>
    <t>2015/2016 учебный год 2 модуль</t>
  </si>
  <si>
    <t>stCommon</t>
  </si>
  <si>
    <t>Системы управления и обработки информации в инженерии</t>
  </si>
  <si>
    <t>М141МСУОИ016</t>
  </si>
  <si>
    <t>М141МСУОИ008</t>
  </si>
  <si>
    <t>М141МСУОИ009</t>
  </si>
  <si>
    <t>М141МСУОИ005</t>
  </si>
  <si>
    <t>М141МСУОИ001</t>
  </si>
  <si>
    <t>М141МСУОИ012</t>
  </si>
  <si>
    <t>М141МСУОИ004</t>
  </si>
  <si>
    <t>М141МСУОИ013</t>
  </si>
  <si>
    <t>М141МСУОИ006</t>
  </si>
  <si>
    <t>Интеллектуальные системы</t>
  </si>
  <si>
    <t>Математические средства  моделирования систем</t>
  </si>
  <si>
    <t>stChoosen</t>
  </si>
  <si>
    <t>Проектирование информационно-управляющих систем</t>
  </si>
  <si>
    <t>Структуры данных и их применение</t>
  </si>
  <si>
    <t>Управление динамическими системами</t>
  </si>
  <si>
    <t>Да</t>
  </si>
  <si>
    <t>Дата выгрузки: 22.02.2016</t>
  </si>
  <si>
    <t>Период: c 2015/2016 учебный год I семестр по 2015/2016 учебный год I семестр</t>
  </si>
  <si>
    <t xml:space="preserve"> - студенты, имеющие задолженности</t>
  </si>
  <si>
    <t>н/я (ув)</t>
  </si>
  <si>
    <t xml:space="preserve"> - неявки, подтвержденные оправдательными документами (уважительные причины)</t>
  </si>
  <si>
    <t>Факультет: Московский институт электроники и математики НИУ ВШЭ</t>
  </si>
  <si>
    <t xml:space="preserve">н/я </t>
  </si>
  <si>
    <t xml:space="preserve"> - неявки, не подтвержденные оправдательными документами (без уважительных причин)</t>
  </si>
  <si>
    <t>Образовательная программа "Системы управления и обработки информации в инженерии"</t>
  </si>
  <si>
    <t xml:space="preserve"> - факультативный курс (не учитывается в текущем рейтинге)</t>
  </si>
  <si>
    <t>Направление  подготовки: Прикладная математика"</t>
  </si>
  <si>
    <t>В данном рейтинге могут содержаться фамилии магистрантов, документы по которым находятся в процессе отчисления.</t>
  </si>
  <si>
    <t>Если Вы обнаружили расхождения, пожалуйста, обратитесь к менеджеру магистерских программ Смирновой Галине Александровне gdenisova@hse.ru</t>
  </si>
  <si>
    <t>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</si>
</sst>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  <font>
      <b/>
      <i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0" borderId="0" xfId="0" applyFont="1" applyFill="1" applyAlignment="1">
      <alignment horizontal="left" vertical="center"/>
    </xf>
    <xf numFmtId="0" fontId="0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85725</xdr:rowOff>
        </xdr:from>
        <xdr:to>
          <xdr:col>9</xdr:col>
          <xdr:colOff>66675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E25"/>
  <sheetViews>
    <sheetView tabSelected="1" workbookViewId="0">
      <selection activeCell="N5" sqref="N5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3.42578125" style="7" customWidth="1"/>
    <col min="6" max="6" width="10.7109375" style="1" hidden="1" customWidth="1"/>
    <col min="7" max="12" width="6.7109375" style="24" customWidth="1"/>
    <col min="13" max="16" width="6.7109375" style="11" customWidth="1"/>
    <col min="17" max="18" width="6.7109375" style="1" customWidth="1"/>
    <col min="19" max="19" width="6.7109375" style="11" customWidth="1"/>
    <col min="20" max="20" width="6.7109375" style="1" customWidth="1"/>
    <col min="21" max="23" width="10.7109375" style="1" hidden="1" customWidth="1"/>
    <col min="24" max="65" width="10.7109375" style="1" customWidth="1"/>
    <col min="66" max="16384" width="9.140625" style="1"/>
  </cols>
  <sheetData>
    <row r="1" spans="1:213" s="6" customFormat="1" ht="22.5" customHeight="1" x14ac:dyDescent="0.2">
      <c r="A1" s="19" t="s">
        <v>27</v>
      </c>
      <c r="B1" s="17"/>
      <c r="C1" s="17"/>
      <c r="D1" s="17"/>
      <c r="E1" s="7"/>
      <c r="G1" s="22"/>
      <c r="H1" s="22"/>
      <c r="I1" s="22"/>
      <c r="J1" s="22"/>
      <c r="K1" s="22"/>
      <c r="L1" s="22"/>
      <c r="M1" s="9"/>
      <c r="N1" s="9"/>
      <c r="O1" s="9"/>
      <c r="P1" s="9"/>
      <c r="S1" s="9"/>
    </row>
    <row r="2" spans="1:213" s="5" customFormat="1" ht="15.75" customHeight="1" x14ac:dyDescent="0.2">
      <c r="A2" s="18" t="s">
        <v>66</v>
      </c>
      <c r="B2" s="17"/>
      <c r="C2" s="17"/>
      <c r="D2" s="17"/>
      <c r="E2" s="7"/>
      <c r="F2" s="6"/>
      <c r="G2" s="40"/>
      <c r="H2" s="22" t="s">
        <v>68</v>
      </c>
      <c r="I2" s="22"/>
      <c r="J2" s="22"/>
      <c r="K2" s="22"/>
      <c r="L2" s="22"/>
      <c r="M2" s="6"/>
      <c r="N2" s="6"/>
      <c r="O2" s="6"/>
      <c r="P2" s="10"/>
      <c r="S2" s="10"/>
    </row>
    <row r="3" spans="1:213" s="5" customFormat="1" ht="15.75" customHeight="1" x14ac:dyDescent="0.2">
      <c r="A3" s="18" t="s">
        <v>67</v>
      </c>
      <c r="B3" s="17"/>
      <c r="C3" s="17"/>
      <c r="D3" s="17"/>
      <c r="E3" s="7"/>
      <c r="F3" s="6"/>
      <c r="G3" s="44" t="s">
        <v>69</v>
      </c>
      <c r="H3" s="45" t="s">
        <v>70</v>
      </c>
      <c r="I3" s="22"/>
      <c r="J3" s="22"/>
      <c r="K3" s="22"/>
      <c r="L3" s="22"/>
      <c r="M3" s="6"/>
      <c r="N3" s="6"/>
      <c r="O3" s="6"/>
      <c r="P3" s="10"/>
      <c r="S3" s="10"/>
    </row>
    <row r="4" spans="1:213" s="5" customFormat="1" ht="15.75" customHeight="1" x14ac:dyDescent="0.2">
      <c r="A4" s="18" t="s">
        <v>71</v>
      </c>
      <c r="B4" s="17"/>
      <c r="C4" s="17"/>
      <c r="D4" s="17"/>
      <c r="E4" s="7"/>
      <c r="F4" s="6"/>
      <c r="G4" s="46" t="s">
        <v>72</v>
      </c>
      <c r="H4" s="23" t="s">
        <v>73</v>
      </c>
      <c r="I4" s="22"/>
      <c r="J4" s="22"/>
      <c r="K4" s="22"/>
      <c r="L4" s="22"/>
      <c r="M4" s="6"/>
      <c r="N4" s="6"/>
      <c r="O4" s="6"/>
      <c r="P4" s="10"/>
      <c r="S4" s="10"/>
    </row>
    <row r="5" spans="1:213" s="5" customFormat="1" ht="15.75" customHeight="1" x14ac:dyDescent="0.2">
      <c r="A5" s="18" t="s">
        <v>74</v>
      </c>
      <c r="B5" s="6"/>
      <c r="C5" s="6"/>
      <c r="D5" s="6"/>
      <c r="E5" s="6"/>
      <c r="F5" s="6"/>
      <c r="G5" s="47"/>
      <c r="H5" s="48" t="s">
        <v>75</v>
      </c>
      <c r="I5" s="22"/>
      <c r="J5" s="22"/>
      <c r="K5" s="22"/>
      <c r="L5" s="22"/>
      <c r="M5" s="6"/>
      <c r="N5" s="6"/>
      <c r="O5" s="6"/>
      <c r="P5" s="10"/>
      <c r="S5" s="10"/>
    </row>
    <row r="6" spans="1:213" s="5" customFormat="1" ht="15.75" customHeight="1" x14ac:dyDescent="0.2">
      <c r="A6" s="18" t="s">
        <v>76</v>
      </c>
      <c r="B6" s="4"/>
      <c r="C6" s="4"/>
      <c r="D6" s="4"/>
      <c r="E6" s="4"/>
      <c r="G6" s="23"/>
      <c r="H6" s="23"/>
      <c r="I6" s="23"/>
      <c r="J6" s="23"/>
      <c r="K6" s="23"/>
      <c r="L6" s="23"/>
      <c r="M6" s="10"/>
      <c r="N6" s="10"/>
      <c r="O6" s="10"/>
      <c r="P6" s="10"/>
      <c r="S6" s="10"/>
    </row>
    <row r="7" spans="1:213" s="5" customFormat="1" ht="15.75" customHeight="1" x14ac:dyDescent="0.2">
      <c r="A7" s="49" t="s">
        <v>79</v>
      </c>
      <c r="B7" s="4"/>
      <c r="C7" s="4"/>
      <c r="D7" s="4"/>
      <c r="E7" s="4"/>
      <c r="G7" s="23"/>
      <c r="H7" s="23"/>
      <c r="I7" s="23"/>
      <c r="J7" s="23"/>
      <c r="K7" s="23"/>
      <c r="L7" s="23"/>
      <c r="M7" s="10"/>
      <c r="N7" s="10"/>
      <c r="O7" s="10"/>
      <c r="P7" s="10"/>
      <c r="S7" s="10"/>
    </row>
    <row r="8" spans="1:213" s="5" customFormat="1" ht="15.75" customHeight="1" x14ac:dyDescent="0.2">
      <c r="A8" s="18"/>
      <c r="B8" s="4"/>
      <c r="C8" s="4"/>
      <c r="D8" s="4"/>
      <c r="E8" s="4"/>
      <c r="G8" s="23"/>
      <c r="H8" s="23"/>
      <c r="I8" s="23"/>
      <c r="J8" s="23"/>
      <c r="K8" s="23"/>
      <c r="L8" s="23"/>
      <c r="M8" s="10"/>
      <c r="N8" s="10"/>
      <c r="O8" s="10"/>
      <c r="P8" s="10"/>
      <c r="S8" s="10"/>
    </row>
    <row r="9" spans="1:213" s="5" customFormat="1" ht="15.75" customHeight="1" x14ac:dyDescent="0.2">
      <c r="A9" s="7" t="s">
        <v>77</v>
      </c>
      <c r="B9" s="4"/>
      <c r="C9" s="4"/>
      <c r="D9" s="4"/>
      <c r="E9" s="4"/>
      <c r="G9" s="23"/>
      <c r="H9" s="23"/>
      <c r="I9" s="23"/>
      <c r="J9" s="23"/>
      <c r="K9" s="23"/>
      <c r="L9" s="23"/>
      <c r="M9" s="10"/>
      <c r="N9" s="10"/>
      <c r="O9" s="10"/>
      <c r="P9" s="10"/>
      <c r="S9" s="10"/>
    </row>
    <row r="10" spans="1:213" s="5" customFormat="1" ht="15.75" customHeight="1" x14ac:dyDescent="0.2">
      <c r="A10" s="50" t="s">
        <v>78</v>
      </c>
      <c r="B10" s="4"/>
      <c r="C10" s="4"/>
      <c r="D10" s="4"/>
      <c r="E10" s="4"/>
      <c r="G10" s="23"/>
      <c r="H10" s="23"/>
      <c r="I10" s="23"/>
      <c r="J10" s="23"/>
      <c r="K10" s="23"/>
      <c r="L10" s="23"/>
      <c r="M10" s="10"/>
      <c r="N10" s="10"/>
      <c r="O10" s="10"/>
      <c r="P10" s="10"/>
      <c r="S10" s="10"/>
    </row>
    <row r="11" spans="1:213" s="5" customFormat="1" ht="15.75" customHeight="1" x14ac:dyDescent="0.2">
      <c r="A11" s="16"/>
      <c r="G11" s="23"/>
      <c r="H11" s="23"/>
      <c r="I11" s="23"/>
      <c r="J11" s="23"/>
      <c r="K11" s="23"/>
      <c r="L11" s="23"/>
      <c r="M11" s="10"/>
      <c r="N11" s="10"/>
      <c r="O11" s="10"/>
      <c r="P11" s="10"/>
      <c r="S11" s="10"/>
    </row>
    <row r="12" spans="1:213" s="2" customFormat="1" ht="20.25" customHeight="1" x14ac:dyDescent="0.2">
      <c r="A12" s="25" t="s">
        <v>2</v>
      </c>
      <c r="B12" s="25" t="s">
        <v>0</v>
      </c>
      <c r="C12" s="25" t="s">
        <v>7</v>
      </c>
      <c r="D12" s="25" t="s">
        <v>1</v>
      </c>
      <c r="E12" s="25" t="s">
        <v>31</v>
      </c>
      <c r="F12" s="26"/>
      <c r="G12" s="41" t="s">
        <v>47</v>
      </c>
      <c r="H12" s="42"/>
      <c r="I12" s="42"/>
      <c r="J12" s="42"/>
      <c r="K12" s="42"/>
      <c r="L12" s="43"/>
      <c r="M12" s="36" t="s">
        <v>20</v>
      </c>
      <c r="N12" s="37" t="s">
        <v>22</v>
      </c>
      <c r="O12" s="37" t="s">
        <v>23</v>
      </c>
      <c r="P12" s="36" t="s">
        <v>24</v>
      </c>
      <c r="Q12" s="38" t="s">
        <v>4</v>
      </c>
      <c r="R12" s="38" t="s">
        <v>5</v>
      </c>
      <c r="S12" s="36" t="s">
        <v>19</v>
      </c>
      <c r="T12" s="38" t="s">
        <v>6</v>
      </c>
      <c r="U12" s="38" t="s">
        <v>25</v>
      </c>
      <c r="V12" s="38" t="s">
        <v>26</v>
      </c>
    </row>
    <row r="13" spans="1:213" s="2" customFormat="1" ht="20.25" customHeight="1" x14ac:dyDescent="0.2">
      <c r="A13" s="25"/>
      <c r="B13" s="25"/>
      <c r="C13" s="25"/>
      <c r="D13" s="25"/>
      <c r="E13" s="25"/>
      <c r="F13" s="26"/>
      <c r="G13" s="41" t="s">
        <v>46</v>
      </c>
      <c r="H13" s="42"/>
      <c r="I13" s="42"/>
      <c r="J13" s="42"/>
      <c r="K13" s="42"/>
      <c r="L13" s="43"/>
      <c r="M13" s="36"/>
      <c r="N13" s="37"/>
      <c r="O13" s="37"/>
      <c r="P13" s="36"/>
      <c r="Q13" s="38"/>
      <c r="R13" s="38"/>
      <c r="S13" s="36"/>
      <c r="T13" s="38"/>
      <c r="U13" s="38"/>
      <c r="V13" s="38"/>
    </row>
    <row r="14" spans="1:213" s="3" customFormat="1" ht="200.1" customHeight="1" x14ac:dyDescent="0.2">
      <c r="A14" s="25"/>
      <c r="B14" s="25"/>
      <c r="C14" s="25"/>
      <c r="D14" s="25"/>
      <c r="E14" s="25"/>
      <c r="F14" s="28" t="s">
        <v>21</v>
      </c>
      <c r="G14" s="29" t="s">
        <v>45</v>
      </c>
      <c r="H14" s="29" t="s">
        <v>59</v>
      </c>
      <c r="I14" s="29" t="s">
        <v>60</v>
      </c>
      <c r="J14" s="29" t="s">
        <v>62</v>
      </c>
      <c r="K14" s="29" t="s">
        <v>63</v>
      </c>
      <c r="L14" s="29" t="s">
        <v>64</v>
      </c>
      <c r="M14" s="36"/>
      <c r="N14" s="37"/>
      <c r="O14" s="37"/>
      <c r="P14" s="36"/>
      <c r="Q14" s="38"/>
      <c r="R14" s="38"/>
      <c r="S14" s="36"/>
      <c r="T14" s="38"/>
      <c r="U14" s="38"/>
      <c r="V14" s="38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</row>
    <row r="15" spans="1:213" s="8" customFormat="1" ht="18.75" customHeight="1" x14ac:dyDescent="0.2">
      <c r="A15" s="21" t="s">
        <v>3</v>
      </c>
      <c r="B15" s="21"/>
      <c r="C15" s="21"/>
      <c r="D15" s="21"/>
      <c r="E15" s="21"/>
      <c r="F15" s="26"/>
      <c r="G15" s="27">
        <v>3</v>
      </c>
      <c r="H15" s="27">
        <v>3</v>
      </c>
      <c r="I15" s="27">
        <v>5</v>
      </c>
      <c r="J15" s="27">
        <v>4</v>
      </c>
      <c r="K15" s="27">
        <v>4</v>
      </c>
      <c r="L15" s="27">
        <v>3</v>
      </c>
      <c r="M15" s="36"/>
      <c r="N15" s="37"/>
      <c r="O15" s="37"/>
      <c r="P15" s="36"/>
      <c r="Q15" s="38"/>
      <c r="R15" s="38"/>
      <c r="S15" s="36"/>
      <c r="T15" s="38"/>
      <c r="U15" s="38"/>
      <c r="V15" s="38"/>
    </row>
    <row r="16" spans="1:213" x14ac:dyDescent="0.2">
      <c r="A16" s="30">
        <v>1</v>
      </c>
      <c r="B16" s="31" t="s">
        <v>38</v>
      </c>
      <c r="C16" s="31">
        <v>1059146730</v>
      </c>
      <c r="D16" s="32" t="s">
        <v>43</v>
      </c>
      <c r="E16" s="31" t="s">
        <v>49</v>
      </c>
      <c r="F16" s="32">
        <f>MATCH(C16,Данные!$D:$D,0)</f>
        <v>5</v>
      </c>
      <c r="G16" s="34">
        <v>10</v>
      </c>
      <c r="H16" s="34">
        <v>9</v>
      </c>
      <c r="I16" s="34">
        <v>10</v>
      </c>
      <c r="J16" s="34">
        <v>10</v>
      </c>
      <c r="K16" s="34">
        <v>10</v>
      </c>
      <c r="L16" s="34">
        <v>9</v>
      </c>
      <c r="M16" s="39">
        <v>214</v>
      </c>
      <c r="N16" s="39">
        <f>IF(O16 &gt; 0, MAX(O$16:O$25) / O16, 0)</f>
        <v>1</v>
      </c>
      <c r="O16" s="39">
        <v>22</v>
      </c>
      <c r="P16" s="39">
        <f>M16*N16</f>
        <v>214</v>
      </c>
      <c r="Q16" s="32">
        <v>58</v>
      </c>
      <c r="R16" s="32">
        <v>6</v>
      </c>
      <c r="S16" s="39">
        <f>IF(R16 &gt; 0,Q16/R16,0)</f>
        <v>9.6666666666666661</v>
      </c>
      <c r="T16" s="32">
        <f>MIN($G16:L16)</f>
        <v>9</v>
      </c>
      <c r="U16" s="32"/>
      <c r="V16" s="32">
        <v>6</v>
      </c>
      <c r="W16" s="1">
        <v>1</v>
      </c>
    </row>
    <row r="17" spans="1:23" x14ac:dyDescent="0.2">
      <c r="A17" s="30">
        <v>2</v>
      </c>
      <c r="B17" s="31" t="s">
        <v>33</v>
      </c>
      <c r="C17" s="31">
        <v>1059144068</v>
      </c>
      <c r="D17" s="32" t="s">
        <v>43</v>
      </c>
      <c r="E17" s="31" t="s">
        <v>49</v>
      </c>
      <c r="F17" s="32">
        <f>MATCH(C17,Данные!$D:$D,0)</f>
        <v>8</v>
      </c>
      <c r="G17" s="34">
        <v>9</v>
      </c>
      <c r="H17" s="34">
        <v>9</v>
      </c>
      <c r="I17" s="34">
        <v>10</v>
      </c>
      <c r="J17" s="34">
        <v>10</v>
      </c>
      <c r="K17" s="34">
        <v>10</v>
      </c>
      <c r="L17" s="34">
        <v>9</v>
      </c>
      <c r="M17" s="39">
        <v>211</v>
      </c>
      <c r="N17" s="39">
        <f>IF(O17 &gt; 0, MAX(O$16:O$25) / O17, 0)</f>
        <v>1</v>
      </c>
      <c r="O17" s="39">
        <v>22</v>
      </c>
      <c r="P17" s="39">
        <f>M17*N17</f>
        <v>211</v>
      </c>
      <c r="Q17" s="32">
        <v>57</v>
      </c>
      <c r="R17" s="32">
        <v>6</v>
      </c>
      <c r="S17" s="39">
        <f>IF(R17 &gt; 0,Q17/R17,0)</f>
        <v>9.5</v>
      </c>
      <c r="T17" s="32">
        <f>MIN($G17:L17)</f>
        <v>9</v>
      </c>
      <c r="U17" s="32"/>
      <c r="V17" s="32">
        <v>6</v>
      </c>
      <c r="W17" s="1">
        <v>2</v>
      </c>
    </row>
    <row r="18" spans="1:23" x14ac:dyDescent="0.2">
      <c r="A18" s="30">
        <v>3</v>
      </c>
      <c r="B18" s="31" t="s">
        <v>40</v>
      </c>
      <c r="C18" s="31">
        <v>1059148759</v>
      </c>
      <c r="D18" s="32" t="s">
        <v>43</v>
      </c>
      <c r="E18" s="31" t="s">
        <v>49</v>
      </c>
      <c r="F18" s="32">
        <f>MATCH(C18,Данные!$D:$D,0)</f>
        <v>9</v>
      </c>
      <c r="G18" s="34">
        <v>10</v>
      </c>
      <c r="H18" s="34">
        <v>8</v>
      </c>
      <c r="I18" s="34">
        <v>9</v>
      </c>
      <c r="J18" s="34">
        <v>10</v>
      </c>
      <c r="K18" s="34">
        <v>10</v>
      </c>
      <c r="L18" s="34">
        <v>9</v>
      </c>
      <c r="M18" s="39">
        <v>206</v>
      </c>
      <c r="N18" s="39">
        <f>IF(O18 &gt; 0, MAX(O$16:O$25) / O18, 0)</f>
        <v>1</v>
      </c>
      <c r="O18" s="39">
        <v>22</v>
      </c>
      <c r="P18" s="39">
        <f>M18*N18</f>
        <v>206</v>
      </c>
      <c r="Q18" s="32">
        <v>56</v>
      </c>
      <c r="R18" s="32">
        <v>6</v>
      </c>
      <c r="S18" s="39">
        <f>IF(R18 &gt; 0,Q18/R18,0)</f>
        <v>9.3333333333333339</v>
      </c>
      <c r="T18" s="32">
        <f>MIN($G18:L18)</f>
        <v>8</v>
      </c>
      <c r="U18" s="32"/>
      <c r="V18" s="32">
        <v>6</v>
      </c>
      <c r="W18" s="1">
        <v>3</v>
      </c>
    </row>
    <row r="19" spans="1:23" x14ac:dyDescent="0.2">
      <c r="A19" s="30">
        <v>4</v>
      </c>
      <c r="B19" s="31" t="s">
        <v>37</v>
      </c>
      <c r="C19" s="31">
        <v>1059146100</v>
      </c>
      <c r="D19" s="32" t="s">
        <v>43</v>
      </c>
      <c r="E19" s="31" t="s">
        <v>49</v>
      </c>
      <c r="F19" s="32">
        <f>MATCH(C19,Данные!$D:$D,0)</f>
        <v>3</v>
      </c>
      <c r="G19" s="34">
        <v>8</v>
      </c>
      <c r="H19" s="34">
        <v>7</v>
      </c>
      <c r="I19" s="34">
        <v>10</v>
      </c>
      <c r="J19" s="34">
        <v>10</v>
      </c>
      <c r="K19" s="34">
        <v>10</v>
      </c>
      <c r="L19" s="34">
        <v>8</v>
      </c>
      <c r="M19" s="39">
        <v>199</v>
      </c>
      <c r="N19" s="39">
        <f>IF(O19 &gt; 0, MAX(O$16:O$25) / O19, 0)</f>
        <v>1</v>
      </c>
      <c r="O19" s="39">
        <v>22</v>
      </c>
      <c r="P19" s="39">
        <f>M19*N19</f>
        <v>199</v>
      </c>
      <c r="Q19" s="32">
        <v>53</v>
      </c>
      <c r="R19" s="32">
        <v>6</v>
      </c>
      <c r="S19" s="39">
        <f>IF(R19 &gt; 0,Q19/R19,0)</f>
        <v>8.8333333333333339</v>
      </c>
      <c r="T19" s="32">
        <f>MIN($G19:L19)</f>
        <v>7</v>
      </c>
      <c r="U19" s="32"/>
      <c r="V19" s="32">
        <v>6</v>
      </c>
      <c r="W19" s="1">
        <v>4</v>
      </c>
    </row>
    <row r="20" spans="1:23" x14ac:dyDescent="0.2">
      <c r="A20" s="30">
        <v>5</v>
      </c>
      <c r="B20" s="31" t="s">
        <v>35</v>
      </c>
      <c r="C20" s="31">
        <v>1059145056</v>
      </c>
      <c r="D20" s="32" t="s">
        <v>43</v>
      </c>
      <c r="E20" s="31" t="s">
        <v>49</v>
      </c>
      <c r="F20" s="32">
        <f>MATCH(C20,Данные!$D:$D,0)</f>
        <v>7</v>
      </c>
      <c r="G20" s="34">
        <v>8</v>
      </c>
      <c r="H20" s="34">
        <v>8</v>
      </c>
      <c r="I20" s="34">
        <v>8</v>
      </c>
      <c r="J20" s="34">
        <v>10</v>
      </c>
      <c r="K20" s="34">
        <v>7</v>
      </c>
      <c r="L20" s="34">
        <v>8</v>
      </c>
      <c r="M20" s="39">
        <v>180</v>
      </c>
      <c r="N20" s="39">
        <f>IF(O20 &gt; 0, MAX(O$16:O$25) / O20, 0)</f>
        <v>1</v>
      </c>
      <c r="O20" s="39">
        <v>22</v>
      </c>
      <c r="P20" s="39">
        <f>M20*N20</f>
        <v>180</v>
      </c>
      <c r="Q20" s="32">
        <v>49</v>
      </c>
      <c r="R20" s="32">
        <v>6</v>
      </c>
      <c r="S20" s="39">
        <f>IF(R20 &gt; 0,Q20/R20,0)</f>
        <v>8.1666666666666661</v>
      </c>
      <c r="T20" s="32">
        <f>MIN($G20:L20)</f>
        <v>7</v>
      </c>
      <c r="U20" s="32"/>
      <c r="V20" s="32">
        <v>6</v>
      </c>
      <c r="W20" s="1">
        <v>5</v>
      </c>
    </row>
    <row r="21" spans="1:23" x14ac:dyDescent="0.2">
      <c r="A21" s="30">
        <v>6</v>
      </c>
      <c r="B21" s="31" t="s">
        <v>42</v>
      </c>
      <c r="C21" s="31">
        <v>1059150737</v>
      </c>
      <c r="D21" s="32" t="s">
        <v>43</v>
      </c>
      <c r="E21" s="31" t="s">
        <v>49</v>
      </c>
      <c r="F21" s="32">
        <f>MATCH(C21,Данные!$D:$D,0)</f>
        <v>4</v>
      </c>
      <c r="G21" s="34">
        <v>5</v>
      </c>
      <c r="H21" s="34">
        <v>6</v>
      </c>
      <c r="I21" s="34">
        <v>8</v>
      </c>
      <c r="J21" s="34">
        <v>10</v>
      </c>
      <c r="K21" s="34">
        <v>8</v>
      </c>
      <c r="L21" s="34">
        <v>6</v>
      </c>
      <c r="M21" s="39">
        <v>163</v>
      </c>
      <c r="N21" s="39">
        <f>IF(O21 &gt; 0, MAX(O$16:O$25) / O21, 0)</f>
        <v>1</v>
      </c>
      <c r="O21" s="39">
        <v>22</v>
      </c>
      <c r="P21" s="39">
        <f>M21*N21</f>
        <v>163</v>
      </c>
      <c r="Q21" s="32">
        <v>43</v>
      </c>
      <c r="R21" s="32">
        <v>6</v>
      </c>
      <c r="S21" s="39">
        <f>IF(R21 &gt; 0,Q21/R21,0)</f>
        <v>7.166666666666667</v>
      </c>
      <c r="T21" s="32">
        <f>MIN($G21:L21)</f>
        <v>5</v>
      </c>
      <c r="U21" s="32"/>
      <c r="V21" s="32">
        <v>6</v>
      </c>
      <c r="W21" s="1">
        <v>6</v>
      </c>
    </row>
    <row r="22" spans="1:23" x14ac:dyDescent="0.2">
      <c r="A22" s="30">
        <v>7</v>
      </c>
      <c r="B22" s="31" t="s">
        <v>39</v>
      </c>
      <c r="C22" s="31">
        <v>1059147295</v>
      </c>
      <c r="D22" s="32" t="s">
        <v>43</v>
      </c>
      <c r="E22" s="31" t="s">
        <v>49</v>
      </c>
      <c r="F22" s="32">
        <f>MATCH(C22,Данные!$D:$D,0)</f>
        <v>6</v>
      </c>
      <c r="G22" s="34">
        <v>6</v>
      </c>
      <c r="H22" s="34">
        <v>6</v>
      </c>
      <c r="I22" s="34">
        <v>6</v>
      </c>
      <c r="J22" s="34">
        <v>9</v>
      </c>
      <c r="K22" s="34">
        <v>7</v>
      </c>
      <c r="L22" s="34">
        <v>6</v>
      </c>
      <c r="M22" s="39">
        <v>148</v>
      </c>
      <c r="N22" s="39">
        <f>IF(O22 &gt; 0, MAX(O$16:O$25) / O22, 0)</f>
        <v>1</v>
      </c>
      <c r="O22" s="39">
        <v>22</v>
      </c>
      <c r="P22" s="39">
        <f>M22*N22</f>
        <v>148</v>
      </c>
      <c r="Q22" s="32">
        <v>40</v>
      </c>
      <c r="R22" s="32">
        <v>6</v>
      </c>
      <c r="S22" s="39">
        <f>IF(R22 &gt; 0,Q22/R22,0)</f>
        <v>6.666666666666667</v>
      </c>
      <c r="T22" s="32">
        <f>MIN($G22:L22)</f>
        <v>6</v>
      </c>
      <c r="U22" s="32"/>
      <c r="V22" s="32">
        <v>6</v>
      </c>
      <c r="W22" s="1">
        <v>7</v>
      </c>
    </row>
    <row r="23" spans="1:23" x14ac:dyDescent="0.2">
      <c r="A23" s="30">
        <v>8</v>
      </c>
      <c r="B23" s="31" t="s">
        <v>41</v>
      </c>
      <c r="C23" s="31">
        <v>1059149332</v>
      </c>
      <c r="D23" s="32" t="s">
        <v>43</v>
      </c>
      <c r="E23" s="31" t="s">
        <v>49</v>
      </c>
      <c r="F23" s="32">
        <f>MATCH(C23,Данные!$D:$D,0)</f>
        <v>11</v>
      </c>
      <c r="G23" s="34">
        <v>8</v>
      </c>
      <c r="H23" s="34">
        <v>6</v>
      </c>
      <c r="I23" s="34">
        <v>4</v>
      </c>
      <c r="J23" s="34">
        <v>8</v>
      </c>
      <c r="K23" s="34">
        <v>8</v>
      </c>
      <c r="L23" s="34">
        <v>6</v>
      </c>
      <c r="M23" s="39">
        <v>144</v>
      </c>
      <c r="N23" s="39">
        <f>IF(O23 &gt; 0, MAX(O$16:O$25) / O23, 0)</f>
        <v>1</v>
      </c>
      <c r="O23" s="39">
        <v>22</v>
      </c>
      <c r="P23" s="39">
        <f>M23*N23</f>
        <v>144</v>
      </c>
      <c r="Q23" s="32">
        <v>40</v>
      </c>
      <c r="R23" s="32">
        <v>6</v>
      </c>
      <c r="S23" s="39">
        <f>IF(R23 &gt; 0,Q23/R23,0)</f>
        <v>6.666666666666667</v>
      </c>
      <c r="T23" s="32">
        <f>MIN($G23:L23)</f>
        <v>4</v>
      </c>
      <c r="U23" s="32"/>
      <c r="V23" s="32">
        <v>6</v>
      </c>
      <c r="W23" s="1">
        <v>8</v>
      </c>
    </row>
    <row r="24" spans="1:23" x14ac:dyDescent="0.2">
      <c r="A24" s="30">
        <v>9</v>
      </c>
      <c r="B24" s="33" t="s">
        <v>34</v>
      </c>
      <c r="C24" s="31">
        <v>1059144518</v>
      </c>
      <c r="D24" s="32" t="s">
        <v>43</v>
      </c>
      <c r="E24" s="31" t="s">
        <v>49</v>
      </c>
      <c r="F24" s="32">
        <f>MATCH(C24,Данные!$D:$D,0)</f>
        <v>10</v>
      </c>
      <c r="G24" s="35">
        <v>1</v>
      </c>
      <c r="H24" s="34">
        <v>7</v>
      </c>
      <c r="I24" s="34">
        <v>5</v>
      </c>
      <c r="J24" s="34">
        <v>8</v>
      </c>
      <c r="K24" s="34">
        <v>6</v>
      </c>
      <c r="L24" s="34">
        <v>6</v>
      </c>
      <c r="M24" s="39">
        <v>123</v>
      </c>
      <c r="N24" s="39">
        <f>IF(O24 &gt; 0, MAX(O$16:O$25) / O24, 0)</f>
        <v>1</v>
      </c>
      <c r="O24" s="39">
        <v>22</v>
      </c>
      <c r="P24" s="39">
        <f>M24*N24</f>
        <v>123</v>
      </c>
      <c r="Q24" s="32">
        <v>33</v>
      </c>
      <c r="R24" s="32">
        <v>6</v>
      </c>
      <c r="S24" s="39">
        <f>IF(R24 &gt; 0,Q24/R24,0)</f>
        <v>5.5</v>
      </c>
      <c r="T24" s="32">
        <f>MIN($G24:L24)</f>
        <v>1</v>
      </c>
      <c r="U24" s="32" t="s">
        <v>65</v>
      </c>
      <c r="V24" s="32">
        <v>5</v>
      </c>
      <c r="W24" s="1">
        <v>9</v>
      </c>
    </row>
    <row r="25" spans="1:23" x14ac:dyDescent="0.2">
      <c r="A25" s="30">
        <v>10</v>
      </c>
      <c r="B25" s="31" t="s">
        <v>36</v>
      </c>
      <c r="C25" s="31">
        <v>1059145498</v>
      </c>
      <c r="D25" s="32" t="s">
        <v>43</v>
      </c>
      <c r="E25" s="31" t="s">
        <v>49</v>
      </c>
      <c r="F25" s="32">
        <f>MATCH(C25,Данные!$D:$D,0)</f>
        <v>12</v>
      </c>
      <c r="G25" s="34">
        <v>5</v>
      </c>
      <c r="H25" s="34">
        <v>5</v>
      </c>
      <c r="I25" s="34">
        <v>4</v>
      </c>
      <c r="J25" s="34">
        <v>7</v>
      </c>
      <c r="K25" s="34">
        <v>4</v>
      </c>
      <c r="L25" s="34">
        <v>5</v>
      </c>
      <c r="M25" s="39">
        <v>109</v>
      </c>
      <c r="N25" s="39">
        <f>IF(O25 &gt; 0, MAX(O$16:O$25) / O25, 0)</f>
        <v>1</v>
      </c>
      <c r="O25" s="39">
        <v>22</v>
      </c>
      <c r="P25" s="39">
        <f>M25*N25</f>
        <v>109</v>
      </c>
      <c r="Q25" s="32">
        <v>30</v>
      </c>
      <c r="R25" s="32">
        <v>6</v>
      </c>
      <c r="S25" s="39">
        <f>IF(R25 &gt; 0,Q25/R25,0)</f>
        <v>5</v>
      </c>
      <c r="T25" s="32">
        <f>MIN($G25:L25)</f>
        <v>4</v>
      </c>
      <c r="U25" s="32"/>
      <c r="V25" s="32">
        <v>6</v>
      </c>
      <c r="W25" s="1">
        <v>10</v>
      </c>
    </row>
  </sheetData>
  <sheetCalcPr fullCalcOnLoad="1"/>
  <sortState ref="B12:Y21">
    <sortCondition descending="1" ref="P6"/>
    <sortCondition descending="1" ref="S6"/>
  </sortState>
  <mergeCells count="18">
    <mergeCell ref="V12:V15"/>
    <mergeCell ref="R12:R15"/>
    <mergeCell ref="N12:N15"/>
    <mergeCell ref="A15:E15"/>
    <mergeCell ref="M12:M15"/>
    <mergeCell ref="P12:P15"/>
    <mergeCell ref="Q12:Q15"/>
    <mergeCell ref="U12:U15"/>
    <mergeCell ref="A12:A14"/>
    <mergeCell ref="O12:O15"/>
    <mergeCell ref="C12:C14"/>
    <mergeCell ref="B12:B14"/>
    <mergeCell ref="T12:T15"/>
    <mergeCell ref="D12:D14"/>
    <mergeCell ref="S12:S15"/>
    <mergeCell ref="E12:E14"/>
    <mergeCell ref="G12:L12"/>
    <mergeCell ref="G13:L1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12</xdr:col>
                <xdr:colOff>0</xdr:colOff>
                <xdr:row>0</xdr:row>
                <xdr:rowOff>85725</xdr:rowOff>
              </from>
              <to>
                <xdr:col>15</xdr:col>
                <xdr:colOff>66675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62"/>
  <sheetViews>
    <sheetView workbookViewId="0">
      <selection activeCell="E1" sqref="E1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8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30</v>
      </c>
      <c r="Q1" s="14" t="s">
        <v>28</v>
      </c>
      <c r="R1" s="14" t="s">
        <v>29</v>
      </c>
      <c r="S1" s="14" t="s">
        <v>21</v>
      </c>
      <c r="T1" s="14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1092203990</v>
      </c>
      <c r="B3" s="15">
        <v>8</v>
      </c>
      <c r="C3" s="15" t="s">
        <v>43</v>
      </c>
      <c r="D3" s="15">
        <v>1059146100</v>
      </c>
      <c r="E3" s="7" t="s">
        <v>37</v>
      </c>
      <c r="F3" s="15" t="s">
        <v>44</v>
      </c>
      <c r="G3" s="7" t="s">
        <v>45</v>
      </c>
      <c r="H3" s="15">
        <v>3</v>
      </c>
      <c r="I3" s="15" t="s">
        <v>46</v>
      </c>
      <c r="J3" s="15" t="s">
        <v>47</v>
      </c>
      <c r="L3" s="15">
        <v>24</v>
      </c>
      <c r="M3" s="15">
        <v>3</v>
      </c>
      <c r="N3" s="15">
        <v>1</v>
      </c>
      <c r="O3" s="15">
        <v>1</v>
      </c>
      <c r="P3" s="15">
        <v>1092174909</v>
      </c>
      <c r="Q3" s="15">
        <v>2098</v>
      </c>
      <c r="S3" t="s">
        <v>48</v>
      </c>
      <c r="T3">
        <v>0</v>
      </c>
      <c r="U3" t="s">
        <v>49</v>
      </c>
      <c r="V3">
        <f>MATCH(D3,Отчет!$C:$C,0)</f>
        <v>19</v>
      </c>
    </row>
    <row r="4" spans="1:22" x14ac:dyDescent="0.2">
      <c r="A4" s="15">
        <v>1092204122</v>
      </c>
      <c r="B4" s="15">
        <v>5</v>
      </c>
      <c r="C4" s="15" t="s">
        <v>43</v>
      </c>
      <c r="D4" s="15">
        <v>1059150737</v>
      </c>
      <c r="E4" s="7" t="s">
        <v>42</v>
      </c>
      <c r="F4" s="15" t="s">
        <v>50</v>
      </c>
      <c r="G4" s="7" t="s">
        <v>45</v>
      </c>
      <c r="H4" s="15">
        <v>3</v>
      </c>
      <c r="I4" s="15" t="s">
        <v>46</v>
      </c>
      <c r="J4" s="15" t="s">
        <v>47</v>
      </c>
      <c r="L4" s="15">
        <v>15</v>
      </c>
      <c r="M4" s="15">
        <v>3</v>
      </c>
      <c r="N4" s="15">
        <v>1</v>
      </c>
      <c r="O4" s="15">
        <v>1</v>
      </c>
      <c r="P4" s="15">
        <v>1092174909</v>
      </c>
      <c r="Q4" s="15">
        <v>2098</v>
      </c>
      <c r="S4" t="s">
        <v>48</v>
      </c>
      <c r="T4">
        <v>0</v>
      </c>
      <c r="U4" t="s">
        <v>49</v>
      </c>
      <c r="V4">
        <f>MATCH(D4,Отчет!$C:$C,0)</f>
        <v>21</v>
      </c>
    </row>
    <row r="5" spans="1:22" x14ac:dyDescent="0.2">
      <c r="A5" s="15">
        <v>1092204012</v>
      </c>
      <c r="B5" s="15">
        <v>10</v>
      </c>
      <c r="C5" s="15" t="s">
        <v>43</v>
      </c>
      <c r="D5" s="15">
        <v>1059146730</v>
      </c>
      <c r="E5" s="7" t="s">
        <v>38</v>
      </c>
      <c r="F5" s="15" t="s">
        <v>51</v>
      </c>
      <c r="G5" s="7" t="s">
        <v>45</v>
      </c>
      <c r="H5" s="15">
        <v>3</v>
      </c>
      <c r="I5" s="15" t="s">
        <v>46</v>
      </c>
      <c r="J5" s="15" t="s">
        <v>47</v>
      </c>
      <c r="L5" s="15">
        <v>30</v>
      </c>
      <c r="M5" s="15">
        <v>3</v>
      </c>
      <c r="N5" s="15">
        <v>1</v>
      </c>
      <c r="O5" s="15">
        <v>1</v>
      </c>
      <c r="P5" s="15">
        <v>1092174909</v>
      </c>
      <c r="Q5" s="15">
        <v>2098</v>
      </c>
      <c r="S5" t="s">
        <v>48</v>
      </c>
      <c r="T5">
        <v>0</v>
      </c>
      <c r="U5" t="s">
        <v>49</v>
      </c>
      <c r="V5">
        <f>MATCH(D5,Отчет!$C:$C,0)</f>
        <v>16</v>
      </c>
    </row>
    <row r="6" spans="1:22" x14ac:dyDescent="0.2">
      <c r="A6" s="15">
        <v>1092204034</v>
      </c>
      <c r="B6" s="15">
        <v>6</v>
      </c>
      <c r="C6" s="15" t="s">
        <v>43</v>
      </c>
      <c r="D6" s="15">
        <v>1059147295</v>
      </c>
      <c r="E6" s="7" t="s">
        <v>39</v>
      </c>
      <c r="F6" s="15" t="s">
        <v>52</v>
      </c>
      <c r="G6" s="7" t="s">
        <v>45</v>
      </c>
      <c r="H6" s="15">
        <v>3</v>
      </c>
      <c r="I6" s="15" t="s">
        <v>46</v>
      </c>
      <c r="J6" s="15" t="s">
        <v>47</v>
      </c>
      <c r="L6" s="15">
        <v>0</v>
      </c>
      <c r="M6" s="15">
        <v>3</v>
      </c>
      <c r="N6" s="15">
        <v>1</v>
      </c>
      <c r="O6" s="15">
        <v>1</v>
      </c>
      <c r="P6" s="15">
        <v>1092174909</v>
      </c>
      <c r="Q6" s="15">
        <v>2098</v>
      </c>
      <c r="S6" t="s">
        <v>48</v>
      </c>
      <c r="T6">
        <v>0</v>
      </c>
      <c r="U6" t="s">
        <v>49</v>
      </c>
      <c r="V6">
        <f>MATCH(D6,Отчет!$C:$C,0)</f>
        <v>22</v>
      </c>
    </row>
    <row r="7" spans="1:22" x14ac:dyDescent="0.2">
      <c r="A7" s="15">
        <v>1092203946</v>
      </c>
      <c r="B7" s="15">
        <v>8</v>
      </c>
      <c r="C7" s="15" t="s">
        <v>43</v>
      </c>
      <c r="D7" s="15">
        <v>1059145056</v>
      </c>
      <c r="E7" s="7" t="s">
        <v>35</v>
      </c>
      <c r="F7" s="15" t="s">
        <v>53</v>
      </c>
      <c r="G7" s="7" t="s">
        <v>45</v>
      </c>
      <c r="H7" s="15">
        <v>3</v>
      </c>
      <c r="I7" s="15" t="s">
        <v>46</v>
      </c>
      <c r="J7" s="15" t="s">
        <v>47</v>
      </c>
      <c r="L7" s="15">
        <v>24</v>
      </c>
      <c r="M7" s="15">
        <v>3</v>
      </c>
      <c r="N7" s="15">
        <v>1</v>
      </c>
      <c r="O7" s="15">
        <v>1</v>
      </c>
      <c r="P7" s="15">
        <v>1092174909</v>
      </c>
      <c r="Q7" s="15">
        <v>2098</v>
      </c>
      <c r="S7" t="s">
        <v>48</v>
      </c>
      <c r="T7">
        <v>0</v>
      </c>
      <c r="U7" t="s">
        <v>49</v>
      </c>
      <c r="V7">
        <f>MATCH(D7,Отчет!$C:$C,0)</f>
        <v>20</v>
      </c>
    </row>
    <row r="8" spans="1:22" x14ac:dyDescent="0.2">
      <c r="A8" s="15">
        <v>1092203902</v>
      </c>
      <c r="B8" s="15">
        <v>9</v>
      </c>
      <c r="C8" s="15" t="s">
        <v>43</v>
      </c>
      <c r="D8" s="15">
        <v>1059144068</v>
      </c>
      <c r="E8" s="7" t="s">
        <v>33</v>
      </c>
      <c r="F8" s="15" t="s">
        <v>54</v>
      </c>
      <c r="G8" s="7" t="s">
        <v>45</v>
      </c>
      <c r="H8" s="15">
        <v>3</v>
      </c>
      <c r="I8" s="15" t="s">
        <v>46</v>
      </c>
      <c r="J8" s="15" t="s">
        <v>47</v>
      </c>
      <c r="L8" s="15">
        <v>27</v>
      </c>
      <c r="M8" s="15">
        <v>3</v>
      </c>
      <c r="N8" s="15">
        <v>1</v>
      </c>
      <c r="O8" s="15">
        <v>1</v>
      </c>
      <c r="P8" s="15">
        <v>1092174909</v>
      </c>
      <c r="Q8" s="15">
        <v>2098</v>
      </c>
      <c r="S8" t="s">
        <v>48</v>
      </c>
      <c r="T8">
        <v>0</v>
      </c>
      <c r="U8" t="s">
        <v>49</v>
      </c>
      <c r="V8">
        <f>MATCH(D8,Отчет!$C:$C,0)</f>
        <v>17</v>
      </c>
    </row>
    <row r="9" spans="1:22" x14ac:dyDescent="0.2">
      <c r="A9" s="15">
        <v>1092204056</v>
      </c>
      <c r="B9" s="15">
        <v>10</v>
      </c>
      <c r="C9" s="15" t="s">
        <v>43</v>
      </c>
      <c r="D9" s="15">
        <v>1059148759</v>
      </c>
      <c r="E9" s="7" t="s">
        <v>40</v>
      </c>
      <c r="F9" s="15" t="s">
        <v>55</v>
      </c>
      <c r="G9" s="7" t="s">
        <v>45</v>
      </c>
      <c r="H9" s="15">
        <v>3</v>
      </c>
      <c r="I9" s="15" t="s">
        <v>46</v>
      </c>
      <c r="J9" s="15" t="s">
        <v>47</v>
      </c>
      <c r="L9" s="15">
        <v>30</v>
      </c>
      <c r="M9" s="15">
        <v>3</v>
      </c>
      <c r="N9" s="15">
        <v>1</v>
      </c>
      <c r="O9" s="15">
        <v>1</v>
      </c>
      <c r="P9" s="15">
        <v>1092174909</v>
      </c>
      <c r="Q9" s="15">
        <v>2098</v>
      </c>
      <c r="S9" t="s">
        <v>48</v>
      </c>
      <c r="T9">
        <v>0</v>
      </c>
      <c r="U9" t="s">
        <v>49</v>
      </c>
      <c r="V9">
        <f>MATCH(D9,Отчет!$C:$C,0)</f>
        <v>18</v>
      </c>
    </row>
    <row r="10" spans="1:22" x14ac:dyDescent="0.2">
      <c r="A10" s="15">
        <v>1092203924</v>
      </c>
      <c r="B10" s="15">
        <v>1</v>
      </c>
      <c r="C10" s="15" t="s">
        <v>43</v>
      </c>
      <c r="D10" s="15">
        <v>1059144518</v>
      </c>
      <c r="E10" s="7" t="s">
        <v>34</v>
      </c>
      <c r="F10" s="15" t="s">
        <v>56</v>
      </c>
      <c r="G10" s="7" t="s">
        <v>45</v>
      </c>
      <c r="H10" s="15">
        <v>3</v>
      </c>
      <c r="I10" s="15" t="s">
        <v>46</v>
      </c>
      <c r="J10" s="15" t="s">
        <v>47</v>
      </c>
      <c r="L10" s="15">
        <v>0</v>
      </c>
      <c r="M10" s="15">
        <v>3</v>
      </c>
      <c r="N10" s="15">
        <v>0</v>
      </c>
      <c r="O10" s="15">
        <v>1</v>
      </c>
      <c r="P10" s="15">
        <v>1092174909</v>
      </c>
      <c r="Q10" s="15">
        <v>2098</v>
      </c>
      <c r="S10" t="s">
        <v>48</v>
      </c>
      <c r="T10">
        <v>0</v>
      </c>
      <c r="U10" t="s">
        <v>49</v>
      </c>
      <c r="V10">
        <f>MATCH(D10,Отчет!$C:$C,0)</f>
        <v>24</v>
      </c>
    </row>
    <row r="11" spans="1:22" x14ac:dyDescent="0.2">
      <c r="A11" s="15">
        <v>1092204078</v>
      </c>
      <c r="B11" s="15">
        <v>8</v>
      </c>
      <c r="C11" s="15" t="s">
        <v>43</v>
      </c>
      <c r="D11" s="15">
        <v>1059149332</v>
      </c>
      <c r="E11" s="7" t="s">
        <v>41</v>
      </c>
      <c r="F11" s="15" t="s">
        <v>57</v>
      </c>
      <c r="G11" s="7" t="s">
        <v>45</v>
      </c>
      <c r="H11" s="15">
        <v>3</v>
      </c>
      <c r="I11" s="15" t="s">
        <v>46</v>
      </c>
      <c r="J11" s="15" t="s">
        <v>47</v>
      </c>
      <c r="L11" s="15">
        <v>0</v>
      </c>
      <c r="M11" s="15">
        <v>3</v>
      </c>
      <c r="N11" s="15">
        <v>1</v>
      </c>
      <c r="O11" s="15">
        <v>1</v>
      </c>
      <c r="P11" s="15">
        <v>1092174909</v>
      </c>
      <c r="Q11" s="15">
        <v>2098</v>
      </c>
      <c r="S11" t="s">
        <v>48</v>
      </c>
      <c r="T11">
        <v>0</v>
      </c>
      <c r="U11" t="s">
        <v>49</v>
      </c>
      <c r="V11">
        <f>MATCH(D11,Отчет!$C:$C,0)</f>
        <v>23</v>
      </c>
    </row>
    <row r="12" spans="1:22" x14ac:dyDescent="0.2">
      <c r="A12" s="15">
        <v>1092203968</v>
      </c>
      <c r="B12" s="15">
        <v>5</v>
      </c>
      <c r="C12" s="15" t="s">
        <v>43</v>
      </c>
      <c r="D12" s="15">
        <v>1059145498</v>
      </c>
      <c r="E12" s="7" t="s">
        <v>36</v>
      </c>
      <c r="F12" s="15" t="s">
        <v>58</v>
      </c>
      <c r="G12" s="7" t="s">
        <v>45</v>
      </c>
      <c r="H12" s="15">
        <v>3</v>
      </c>
      <c r="I12" s="15" t="s">
        <v>46</v>
      </c>
      <c r="J12" s="15" t="s">
        <v>47</v>
      </c>
      <c r="L12" s="15">
        <v>0</v>
      </c>
      <c r="M12" s="15">
        <v>3</v>
      </c>
      <c r="N12" s="15">
        <v>1</v>
      </c>
      <c r="O12" s="15">
        <v>1</v>
      </c>
      <c r="P12" s="15">
        <v>1092174909</v>
      </c>
      <c r="Q12" s="15">
        <v>2098</v>
      </c>
      <c r="S12" t="s">
        <v>48</v>
      </c>
      <c r="T12">
        <v>0</v>
      </c>
      <c r="U12" t="s">
        <v>49</v>
      </c>
      <c r="V12">
        <f>MATCH(D12,Отчет!$C:$C,0)</f>
        <v>25</v>
      </c>
    </row>
    <row r="13" spans="1:22" x14ac:dyDescent="0.2">
      <c r="A13" s="15">
        <v>1092204030</v>
      </c>
      <c r="B13" s="15">
        <v>6</v>
      </c>
      <c r="C13" s="15" t="s">
        <v>43</v>
      </c>
      <c r="D13" s="15">
        <v>1059147295</v>
      </c>
      <c r="E13" s="7" t="s">
        <v>39</v>
      </c>
      <c r="F13" s="15" t="s">
        <v>52</v>
      </c>
      <c r="G13" s="7" t="s">
        <v>59</v>
      </c>
      <c r="H13" s="15">
        <v>3</v>
      </c>
      <c r="I13" s="15" t="s">
        <v>46</v>
      </c>
      <c r="J13" s="15" t="s">
        <v>47</v>
      </c>
      <c r="L13" s="15">
        <v>18</v>
      </c>
      <c r="M13" s="15">
        <v>3</v>
      </c>
      <c r="N13" s="15">
        <v>1</v>
      </c>
      <c r="O13" s="15">
        <v>1</v>
      </c>
      <c r="P13" s="15">
        <v>1092174909</v>
      </c>
      <c r="Q13" s="15">
        <v>2098</v>
      </c>
      <c r="S13" t="s">
        <v>48</v>
      </c>
      <c r="T13">
        <v>0</v>
      </c>
      <c r="U13" t="s">
        <v>49</v>
      </c>
      <c r="V13">
        <f>MATCH(D13,Отчет!$C:$C,0)</f>
        <v>22</v>
      </c>
    </row>
    <row r="14" spans="1:22" x14ac:dyDescent="0.2">
      <c r="A14" s="15">
        <v>1092204074</v>
      </c>
      <c r="B14" s="15">
        <v>6</v>
      </c>
      <c r="C14" s="15" t="s">
        <v>43</v>
      </c>
      <c r="D14" s="15">
        <v>1059149332</v>
      </c>
      <c r="E14" s="7" t="s">
        <v>41</v>
      </c>
      <c r="F14" s="15" t="s">
        <v>57</v>
      </c>
      <c r="G14" s="7" t="s">
        <v>59</v>
      </c>
      <c r="H14" s="15">
        <v>3</v>
      </c>
      <c r="I14" s="15" t="s">
        <v>46</v>
      </c>
      <c r="J14" s="15" t="s">
        <v>47</v>
      </c>
      <c r="L14" s="15">
        <v>18</v>
      </c>
      <c r="M14" s="15">
        <v>3</v>
      </c>
      <c r="N14" s="15">
        <v>1</v>
      </c>
      <c r="O14" s="15">
        <v>1</v>
      </c>
      <c r="P14" s="15">
        <v>1092174909</v>
      </c>
      <c r="Q14" s="15">
        <v>2098</v>
      </c>
      <c r="S14" t="s">
        <v>48</v>
      </c>
      <c r="T14">
        <v>0</v>
      </c>
      <c r="U14" t="s">
        <v>49</v>
      </c>
      <c r="V14">
        <f>MATCH(D14,Отчет!$C:$C,0)</f>
        <v>23</v>
      </c>
    </row>
    <row r="15" spans="1:22" x14ac:dyDescent="0.2">
      <c r="A15" s="15">
        <v>1092203942</v>
      </c>
      <c r="B15" s="15">
        <v>8</v>
      </c>
      <c r="C15" s="15" t="s">
        <v>43</v>
      </c>
      <c r="D15" s="15">
        <v>1059145056</v>
      </c>
      <c r="E15" s="7" t="s">
        <v>35</v>
      </c>
      <c r="F15" s="15" t="s">
        <v>53</v>
      </c>
      <c r="G15" s="7" t="s">
        <v>59</v>
      </c>
      <c r="H15" s="15">
        <v>3</v>
      </c>
      <c r="I15" s="15" t="s">
        <v>46</v>
      </c>
      <c r="J15" s="15" t="s">
        <v>47</v>
      </c>
      <c r="L15" s="15">
        <v>24</v>
      </c>
      <c r="M15" s="15">
        <v>3</v>
      </c>
      <c r="N15" s="15">
        <v>1</v>
      </c>
      <c r="O15" s="15">
        <v>1</v>
      </c>
      <c r="P15" s="15">
        <v>1092174909</v>
      </c>
      <c r="Q15" s="15">
        <v>2098</v>
      </c>
      <c r="S15" t="s">
        <v>48</v>
      </c>
      <c r="T15">
        <v>0</v>
      </c>
      <c r="U15" t="s">
        <v>49</v>
      </c>
      <c r="V15">
        <f>MATCH(D15,Отчет!$C:$C,0)</f>
        <v>20</v>
      </c>
    </row>
    <row r="16" spans="1:22" x14ac:dyDescent="0.2">
      <c r="A16" s="15">
        <v>1092203920</v>
      </c>
      <c r="B16" s="15">
        <v>7</v>
      </c>
      <c r="C16" s="15" t="s">
        <v>43</v>
      </c>
      <c r="D16" s="15">
        <v>1059144518</v>
      </c>
      <c r="E16" s="7" t="s">
        <v>34</v>
      </c>
      <c r="F16" s="15" t="s">
        <v>56</v>
      </c>
      <c r="G16" s="7" t="s">
        <v>59</v>
      </c>
      <c r="H16" s="15">
        <v>3</v>
      </c>
      <c r="I16" s="15" t="s">
        <v>46</v>
      </c>
      <c r="J16" s="15" t="s">
        <v>47</v>
      </c>
      <c r="L16" s="15">
        <v>21</v>
      </c>
      <c r="M16" s="15">
        <v>3</v>
      </c>
      <c r="N16" s="15">
        <v>1</v>
      </c>
      <c r="O16" s="15">
        <v>1</v>
      </c>
      <c r="P16" s="15">
        <v>1092174909</v>
      </c>
      <c r="Q16" s="15">
        <v>2098</v>
      </c>
      <c r="S16" t="s">
        <v>48</v>
      </c>
      <c r="T16">
        <v>0</v>
      </c>
      <c r="U16" t="s">
        <v>49</v>
      </c>
      <c r="V16">
        <f>MATCH(D16,Отчет!$C:$C,0)</f>
        <v>24</v>
      </c>
    </row>
    <row r="17" spans="1:22" x14ac:dyDescent="0.2">
      <c r="A17" s="15">
        <v>1092204118</v>
      </c>
      <c r="B17" s="15">
        <v>6</v>
      </c>
      <c r="C17" s="15" t="s">
        <v>43</v>
      </c>
      <c r="D17" s="15">
        <v>1059150737</v>
      </c>
      <c r="E17" s="7" t="s">
        <v>42</v>
      </c>
      <c r="F17" s="15" t="s">
        <v>50</v>
      </c>
      <c r="G17" s="7" t="s">
        <v>59</v>
      </c>
      <c r="H17" s="15">
        <v>3</v>
      </c>
      <c r="I17" s="15" t="s">
        <v>46</v>
      </c>
      <c r="J17" s="15" t="s">
        <v>47</v>
      </c>
      <c r="L17" s="15">
        <v>18</v>
      </c>
      <c r="M17" s="15">
        <v>3</v>
      </c>
      <c r="N17" s="15">
        <v>1</v>
      </c>
      <c r="O17" s="15">
        <v>1</v>
      </c>
      <c r="P17" s="15">
        <v>1092174909</v>
      </c>
      <c r="Q17" s="15">
        <v>2098</v>
      </c>
      <c r="S17" t="s">
        <v>48</v>
      </c>
      <c r="T17">
        <v>0</v>
      </c>
      <c r="U17" t="s">
        <v>49</v>
      </c>
      <c r="V17">
        <f>MATCH(D17,Отчет!$C:$C,0)</f>
        <v>21</v>
      </c>
    </row>
    <row r="18" spans="1:22" x14ac:dyDescent="0.2">
      <c r="A18" s="15">
        <v>1092203964</v>
      </c>
      <c r="B18" s="15">
        <v>5</v>
      </c>
      <c r="C18" s="15" t="s">
        <v>43</v>
      </c>
      <c r="D18" s="15">
        <v>1059145498</v>
      </c>
      <c r="E18" s="7" t="s">
        <v>36</v>
      </c>
      <c r="F18" s="15" t="s">
        <v>58</v>
      </c>
      <c r="G18" s="7" t="s">
        <v>59</v>
      </c>
      <c r="H18" s="15">
        <v>3</v>
      </c>
      <c r="I18" s="15" t="s">
        <v>46</v>
      </c>
      <c r="J18" s="15" t="s">
        <v>47</v>
      </c>
      <c r="L18" s="15">
        <v>0</v>
      </c>
      <c r="M18" s="15">
        <v>3</v>
      </c>
      <c r="N18" s="15">
        <v>1</v>
      </c>
      <c r="O18" s="15">
        <v>1</v>
      </c>
      <c r="P18" s="15">
        <v>1092174909</v>
      </c>
      <c r="Q18" s="15">
        <v>2098</v>
      </c>
      <c r="S18" t="s">
        <v>48</v>
      </c>
      <c r="T18">
        <v>0</v>
      </c>
      <c r="U18" t="s">
        <v>49</v>
      </c>
      <c r="V18">
        <f>MATCH(D18,Отчет!$C:$C,0)</f>
        <v>25</v>
      </c>
    </row>
    <row r="19" spans="1:22" x14ac:dyDescent="0.2">
      <c r="A19" s="15">
        <v>1092204008</v>
      </c>
      <c r="B19" s="15">
        <v>9</v>
      </c>
      <c r="C19" s="15" t="s">
        <v>43</v>
      </c>
      <c r="D19" s="15">
        <v>1059146730</v>
      </c>
      <c r="E19" s="7" t="s">
        <v>38</v>
      </c>
      <c r="F19" s="15" t="s">
        <v>51</v>
      </c>
      <c r="G19" s="7" t="s">
        <v>59</v>
      </c>
      <c r="H19" s="15">
        <v>3</v>
      </c>
      <c r="I19" s="15" t="s">
        <v>46</v>
      </c>
      <c r="J19" s="15" t="s">
        <v>47</v>
      </c>
      <c r="L19" s="15">
        <v>27</v>
      </c>
      <c r="M19" s="15">
        <v>3</v>
      </c>
      <c r="N19" s="15">
        <v>1</v>
      </c>
      <c r="O19" s="15">
        <v>1</v>
      </c>
      <c r="P19" s="15">
        <v>1092174909</v>
      </c>
      <c r="Q19" s="15">
        <v>2098</v>
      </c>
      <c r="S19" t="s">
        <v>48</v>
      </c>
      <c r="T19">
        <v>0</v>
      </c>
      <c r="U19" t="s">
        <v>49</v>
      </c>
      <c r="V19">
        <f>MATCH(D19,Отчет!$C:$C,0)</f>
        <v>16</v>
      </c>
    </row>
    <row r="20" spans="1:22" x14ac:dyDescent="0.2">
      <c r="A20" s="15">
        <v>1092203986</v>
      </c>
      <c r="B20" s="15">
        <v>7</v>
      </c>
      <c r="C20" s="15" t="s">
        <v>43</v>
      </c>
      <c r="D20" s="15">
        <v>1059146100</v>
      </c>
      <c r="E20" s="7" t="s">
        <v>37</v>
      </c>
      <c r="F20" s="15" t="s">
        <v>44</v>
      </c>
      <c r="G20" s="7" t="s">
        <v>59</v>
      </c>
      <c r="H20" s="15">
        <v>3</v>
      </c>
      <c r="I20" s="15" t="s">
        <v>46</v>
      </c>
      <c r="J20" s="15" t="s">
        <v>47</v>
      </c>
      <c r="L20" s="15">
        <v>21</v>
      </c>
      <c r="M20" s="15">
        <v>3</v>
      </c>
      <c r="N20" s="15">
        <v>1</v>
      </c>
      <c r="O20" s="15">
        <v>1</v>
      </c>
      <c r="P20" s="15">
        <v>1092174909</v>
      </c>
      <c r="Q20" s="15">
        <v>2098</v>
      </c>
      <c r="S20" t="s">
        <v>48</v>
      </c>
      <c r="T20">
        <v>0</v>
      </c>
      <c r="U20" t="s">
        <v>49</v>
      </c>
      <c r="V20">
        <f>MATCH(D20,Отчет!$C:$C,0)</f>
        <v>19</v>
      </c>
    </row>
    <row r="21" spans="1:22" x14ac:dyDescent="0.2">
      <c r="A21" s="15">
        <v>1092204052</v>
      </c>
      <c r="B21" s="15">
        <v>8</v>
      </c>
      <c r="C21" s="15" t="s">
        <v>43</v>
      </c>
      <c r="D21" s="15">
        <v>1059148759</v>
      </c>
      <c r="E21" s="7" t="s">
        <v>40</v>
      </c>
      <c r="F21" s="15" t="s">
        <v>55</v>
      </c>
      <c r="G21" s="7" t="s">
        <v>59</v>
      </c>
      <c r="H21" s="15">
        <v>3</v>
      </c>
      <c r="I21" s="15" t="s">
        <v>46</v>
      </c>
      <c r="J21" s="15" t="s">
        <v>47</v>
      </c>
      <c r="L21" s="15">
        <v>24</v>
      </c>
      <c r="M21" s="15">
        <v>3</v>
      </c>
      <c r="N21" s="15">
        <v>1</v>
      </c>
      <c r="O21" s="15">
        <v>1</v>
      </c>
      <c r="P21" s="15">
        <v>1092174909</v>
      </c>
      <c r="Q21" s="15">
        <v>2098</v>
      </c>
      <c r="S21" t="s">
        <v>48</v>
      </c>
      <c r="T21">
        <v>0</v>
      </c>
      <c r="U21" t="s">
        <v>49</v>
      </c>
      <c r="V21">
        <f>MATCH(D21,Отчет!$C:$C,0)</f>
        <v>18</v>
      </c>
    </row>
    <row r="22" spans="1:22" x14ac:dyDescent="0.2">
      <c r="A22" s="15">
        <v>1092203898</v>
      </c>
      <c r="B22" s="15">
        <v>9</v>
      </c>
      <c r="C22" s="15" t="s">
        <v>43</v>
      </c>
      <c r="D22" s="15">
        <v>1059144068</v>
      </c>
      <c r="E22" s="7" t="s">
        <v>33</v>
      </c>
      <c r="F22" s="15" t="s">
        <v>54</v>
      </c>
      <c r="G22" s="7" t="s">
        <v>59</v>
      </c>
      <c r="H22" s="15">
        <v>3</v>
      </c>
      <c r="I22" s="15" t="s">
        <v>46</v>
      </c>
      <c r="J22" s="15" t="s">
        <v>47</v>
      </c>
      <c r="L22" s="15">
        <v>27</v>
      </c>
      <c r="M22" s="15">
        <v>3</v>
      </c>
      <c r="N22" s="15">
        <v>1</v>
      </c>
      <c r="O22" s="15">
        <v>1</v>
      </c>
      <c r="P22" s="15">
        <v>1092174909</v>
      </c>
      <c r="Q22" s="15">
        <v>2098</v>
      </c>
      <c r="S22" t="s">
        <v>48</v>
      </c>
      <c r="T22">
        <v>0</v>
      </c>
      <c r="U22" t="s">
        <v>49</v>
      </c>
      <c r="V22">
        <f>MATCH(D22,Отчет!$C:$C,0)</f>
        <v>17</v>
      </c>
    </row>
    <row r="23" spans="1:22" x14ac:dyDescent="0.2">
      <c r="A23" s="15">
        <v>1092205325</v>
      </c>
      <c r="B23" s="15">
        <v>4</v>
      </c>
      <c r="C23" s="15" t="s">
        <v>43</v>
      </c>
      <c r="D23" s="15">
        <v>1059145498</v>
      </c>
      <c r="E23" s="7" t="s">
        <v>36</v>
      </c>
      <c r="F23" s="15" t="s">
        <v>58</v>
      </c>
      <c r="G23" s="7" t="s">
        <v>60</v>
      </c>
      <c r="H23" s="15">
        <v>5</v>
      </c>
      <c r="I23" s="15" t="s">
        <v>46</v>
      </c>
      <c r="J23" s="15" t="s">
        <v>47</v>
      </c>
      <c r="L23" s="15">
        <v>20</v>
      </c>
      <c r="M23" s="15">
        <v>5</v>
      </c>
      <c r="N23" s="15">
        <v>1</v>
      </c>
      <c r="O23" s="15">
        <v>1</v>
      </c>
      <c r="P23" s="15">
        <v>1092174909</v>
      </c>
      <c r="Q23" s="15">
        <v>2098</v>
      </c>
      <c r="S23" t="s">
        <v>61</v>
      </c>
      <c r="T23">
        <v>0</v>
      </c>
      <c r="U23" t="s">
        <v>49</v>
      </c>
      <c r="V23">
        <f>MATCH(D23,Отчет!$C:$C,0)</f>
        <v>25</v>
      </c>
    </row>
    <row r="24" spans="1:22" x14ac:dyDescent="0.2">
      <c r="A24" s="15">
        <v>1092205321</v>
      </c>
      <c r="B24" s="15">
        <v>8</v>
      </c>
      <c r="C24" s="15" t="s">
        <v>43</v>
      </c>
      <c r="D24" s="15">
        <v>1059145056</v>
      </c>
      <c r="E24" s="7" t="s">
        <v>35</v>
      </c>
      <c r="F24" s="15" t="s">
        <v>53</v>
      </c>
      <c r="G24" s="7" t="s">
        <v>60</v>
      </c>
      <c r="H24" s="15">
        <v>5</v>
      </c>
      <c r="I24" s="15" t="s">
        <v>46</v>
      </c>
      <c r="J24" s="15" t="s">
        <v>47</v>
      </c>
      <c r="L24" s="15">
        <v>40</v>
      </c>
      <c r="M24" s="15">
        <v>5</v>
      </c>
      <c r="N24" s="15">
        <v>1</v>
      </c>
      <c r="O24" s="15">
        <v>1</v>
      </c>
      <c r="P24" s="15">
        <v>1092174909</v>
      </c>
      <c r="Q24" s="15">
        <v>2098</v>
      </c>
      <c r="S24" t="s">
        <v>61</v>
      </c>
      <c r="T24">
        <v>0</v>
      </c>
      <c r="U24" t="s">
        <v>49</v>
      </c>
      <c r="V24">
        <f>MATCH(D24,Отчет!$C:$C,0)</f>
        <v>20</v>
      </c>
    </row>
    <row r="25" spans="1:22" x14ac:dyDescent="0.2">
      <c r="A25" s="15">
        <v>1092205317</v>
      </c>
      <c r="B25" s="15">
        <v>5</v>
      </c>
      <c r="C25" s="15" t="s">
        <v>43</v>
      </c>
      <c r="D25" s="15">
        <v>1059144518</v>
      </c>
      <c r="E25" s="7" t="s">
        <v>34</v>
      </c>
      <c r="F25" s="15" t="s">
        <v>56</v>
      </c>
      <c r="G25" s="7" t="s">
        <v>60</v>
      </c>
      <c r="H25" s="15">
        <v>5</v>
      </c>
      <c r="I25" s="15" t="s">
        <v>46</v>
      </c>
      <c r="J25" s="15" t="s">
        <v>47</v>
      </c>
      <c r="L25" s="15">
        <v>25</v>
      </c>
      <c r="M25" s="15">
        <v>5</v>
      </c>
      <c r="N25" s="15">
        <v>1</v>
      </c>
      <c r="O25" s="15">
        <v>1</v>
      </c>
      <c r="P25" s="15">
        <v>1092174909</v>
      </c>
      <c r="Q25" s="15">
        <v>2098</v>
      </c>
      <c r="S25" t="s">
        <v>61</v>
      </c>
      <c r="T25">
        <v>0</v>
      </c>
      <c r="U25" t="s">
        <v>49</v>
      </c>
      <c r="V25">
        <f>MATCH(D25,Отчет!$C:$C,0)</f>
        <v>24</v>
      </c>
    </row>
    <row r="26" spans="1:22" x14ac:dyDescent="0.2">
      <c r="A26" s="15">
        <v>1092205307</v>
      </c>
      <c r="B26" s="15">
        <v>10</v>
      </c>
      <c r="C26" s="15" t="s">
        <v>43</v>
      </c>
      <c r="D26" s="15">
        <v>1059144068</v>
      </c>
      <c r="E26" s="7" t="s">
        <v>33</v>
      </c>
      <c r="F26" s="15" t="s">
        <v>54</v>
      </c>
      <c r="G26" s="7" t="s">
        <v>60</v>
      </c>
      <c r="H26" s="15">
        <v>5</v>
      </c>
      <c r="I26" s="15" t="s">
        <v>46</v>
      </c>
      <c r="J26" s="15" t="s">
        <v>47</v>
      </c>
      <c r="L26" s="15">
        <v>50</v>
      </c>
      <c r="M26" s="15">
        <v>5</v>
      </c>
      <c r="N26" s="15">
        <v>1</v>
      </c>
      <c r="O26" s="15">
        <v>1</v>
      </c>
      <c r="P26" s="15">
        <v>1092174909</v>
      </c>
      <c r="Q26" s="15">
        <v>2098</v>
      </c>
      <c r="S26" t="s">
        <v>61</v>
      </c>
      <c r="T26">
        <v>0</v>
      </c>
      <c r="U26" t="s">
        <v>49</v>
      </c>
      <c r="V26">
        <f>MATCH(D26,Отчет!$C:$C,0)</f>
        <v>17</v>
      </c>
    </row>
    <row r="27" spans="1:22" x14ac:dyDescent="0.2">
      <c r="A27" s="15">
        <v>1092205329</v>
      </c>
      <c r="B27" s="15">
        <v>10</v>
      </c>
      <c r="C27" s="15" t="s">
        <v>43</v>
      </c>
      <c r="D27" s="15">
        <v>1059146100</v>
      </c>
      <c r="E27" s="7" t="s">
        <v>37</v>
      </c>
      <c r="F27" s="15" t="s">
        <v>44</v>
      </c>
      <c r="G27" s="7" t="s">
        <v>60</v>
      </c>
      <c r="H27" s="15">
        <v>5</v>
      </c>
      <c r="I27" s="15" t="s">
        <v>46</v>
      </c>
      <c r="J27" s="15" t="s">
        <v>47</v>
      </c>
      <c r="L27" s="15">
        <v>50</v>
      </c>
      <c r="M27" s="15">
        <v>5</v>
      </c>
      <c r="N27" s="15">
        <v>1</v>
      </c>
      <c r="O27" s="15">
        <v>1</v>
      </c>
      <c r="P27" s="15">
        <v>1092174909</v>
      </c>
      <c r="Q27" s="15">
        <v>2098</v>
      </c>
      <c r="S27" t="s">
        <v>61</v>
      </c>
      <c r="T27">
        <v>0</v>
      </c>
      <c r="U27" t="s">
        <v>49</v>
      </c>
      <c r="V27">
        <f>MATCH(D27,Отчет!$C:$C,0)</f>
        <v>19</v>
      </c>
    </row>
    <row r="28" spans="1:22" x14ac:dyDescent="0.2">
      <c r="A28" s="15">
        <v>1092205346</v>
      </c>
      <c r="B28" s="15">
        <v>4</v>
      </c>
      <c r="C28" s="15" t="s">
        <v>43</v>
      </c>
      <c r="D28" s="15">
        <v>1059149332</v>
      </c>
      <c r="E28" s="7" t="s">
        <v>41</v>
      </c>
      <c r="F28" s="15" t="s">
        <v>57</v>
      </c>
      <c r="G28" s="7" t="s">
        <v>60</v>
      </c>
      <c r="H28" s="15">
        <v>5</v>
      </c>
      <c r="I28" s="15" t="s">
        <v>46</v>
      </c>
      <c r="J28" s="15" t="s">
        <v>47</v>
      </c>
      <c r="L28" s="15">
        <v>0</v>
      </c>
      <c r="M28" s="15">
        <v>5</v>
      </c>
      <c r="N28" s="15">
        <v>1</v>
      </c>
      <c r="O28" s="15">
        <v>1</v>
      </c>
      <c r="P28" s="15">
        <v>1092174909</v>
      </c>
      <c r="Q28" s="15">
        <v>2098</v>
      </c>
      <c r="S28" t="s">
        <v>61</v>
      </c>
      <c r="T28">
        <v>0</v>
      </c>
      <c r="U28" t="s">
        <v>49</v>
      </c>
      <c r="V28">
        <f>MATCH(D28,Отчет!$C:$C,0)</f>
        <v>23</v>
      </c>
    </row>
    <row r="29" spans="1:22" x14ac:dyDescent="0.2">
      <c r="A29" s="15">
        <v>1092205342</v>
      </c>
      <c r="B29" s="15">
        <v>9</v>
      </c>
      <c r="C29" s="15" t="s">
        <v>43</v>
      </c>
      <c r="D29" s="15">
        <v>1059148759</v>
      </c>
      <c r="E29" s="7" t="s">
        <v>40</v>
      </c>
      <c r="F29" s="15" t="s">
        <v>55</v>
      </c>
      <c r="G29" s="7" t="s">
        <v>60</v>
      </c>
      <c r="H29" s="15">
        <v>5</v>
      </c>
      <c r="I29" s="15" t="s">
        <v>46</v>
      </c>
      <c r="J29" s="15" t="s">
        <v>47</v>
      </c>
      <c r="L29" s="15">
        <v>45</v>
      </c>
      <c r="M29" s="15">
        <v>5</v>
      </c>
      <c r="N29" s="15">
        <v>1</v>
      </c>
      <c r="O29" s="15">
        <v>1</v>
      </c>
      <c r="P29" s="15">
        <v>1092174909</v>
      </c>
      <c r="Q29" s="15">
        <v>2098</v>
      </c>
      <c r="S29" t="s">
        <v>61</v>
      </c>
      <c r="T29">
        <v>0</v>
      </c>
      <c r="U29" t="s">
        <v>49</v>
      </c>
      <c r="V29">
        <f>MATCH(D29,Отчет!$C:$C,0)</f>
        <v>18</v>
      </c>
    </row>
    <row r="30" spans="1:22" x14ac:dyDescent="0.2">
      <c r="A30" s="15">
        <v>1092205337</v>
      </c>
      <c r="B30" s="15">
        <v>6</v>
      </c>
      <c r="C30" s="15" t="s">
        <v>43</v>
      </c>
      <c r="D30" s="15">
        <v>1059147295</v>
      </c>
      <c r="E30" s="7" t="s">
        <v>39</v>
      </c>
      <c r="F30" s="15" t="s">
        <v>52</v>
      </c>
      <c r="G30" s="7" t="s">
        <v>60</v>
      </c>
      <c r="H30" s="15">
        <v>5</v>
      </c>
      <c r="I30" s="15" t="s">
        <v>46</v>
      </c>
      <c r="J30" s="15" t="s">
        <v>47</v>
      </c>
      <c r="L30" s="15">
        <v>30</v>
      </c>
      <c r="M30" s="15">
        <v>5</v>
      </c>
      <c r="N30" s="15">
        <v>1</v>
      </c>
      <c r="O30" s="15">
        <v>1</v>
      </c>
      <c r="P30" s="15">
        <v>1092174909</v>
      </c>
      <c r="Q30" s="15">
        <v>2098</v>
      </c>
      <c r="S30" t="s">
        <v>61</v>
      </c>
      <c r="T30">
        <v>0</v>
      </c>
      <c r="U30" t="s">
        <v>49</v>
      </c>
      <c r="V30">
        <f>MATCH(D30,Отчет!$C:$C,0)</f>
        <v>22</v>
      </c>
    </row>
    <row r="31" spans="1:22" x14ac:dyDescent="0.2">
      <c r="A31" s="15">
        <v>1092205333</v>
      </c>
      <c r="B31" s="15">
        <v>10</v>
      </c>
      <c r="C31" s="15" t="s">
        <v>43</v>
      </c>
      <c r="D31" s="15">
        <v>1059146730</v>
      </c>
      <c r="E31" s="7" t="s">
        <v>38</v>
      </c>
      <c r="F31" s="15" t="s">
        <v>51</v>
      </c>
      <c r="G31" s="7" t="s">
        <v>60</v>
      </c>
      <c r="H31" s="15">
        <v>5</v>
      </c>
      <c r="I31" s="15" t="s">
        <v>46</v>
      </c>
      <c r="J31" s="15" t="s">
        <v>47</v>
      </c>
      <c r="L31" s="15">
        <v>50</v>
      </c>
      <c r="M31" s="15">
        <v>5</v>
      </c>
      <c r="N31" s="15">
        <v>1</v>
      </c>
      <c r="O31" s="15">
        <v>1</v>
      </c>
      <c r="P31" s="15">
        <v>1092174909</v>
      </c>
      <c r="Q31" s="15">
        <v>2098</v>
      </c>
      <c r="S31" t="s">
        <v>61</v>
      </c>
      <c r="T31">
        <v>0</v>
      </c>
      <c r="U31" t="s">
        <v>49</v>
      </c>
      <c r="V31">
        <f>MATCH(D31,Отчет!$C:$C,0)</f>
        <v>16</v>
      </c>
    </row>
    <row r="32" spans="1:22" x14ac:dyDescent="0.2">
      <c r="A32" s="15">
        <v>1092205356</v>
      </c>
      <c r="B32" s="15">
        <v>8</v>
      </c>
      <c r="C32" s="15" t="s">
        <v>43</v>
      </c>
      <c r="D32" s="15">
        <v>1059150737</v>
      </c>
      <c r="E32" s="7" t="s">
        <v>42</v>
      </c>
      <c r="F32" s="15" t="s">
        <v>50</v>
      </c>
      <c r="G32" s="7" t="s">
        <v>60</v>
      </c>
      <c r="H32" s="15">
        <v>5</v>
      </c>
      <c r="I32" s="15" t="s">
        <v>46</v>
      </c>
      <c r="J32" s="15" t="s">
        <v>47</v>
      </c>
      <c r="L32" s="15">
        <v>40</v>
      </c>
      <c r="M32" s="15">
        <v>5</v>
      </c>
      <c r="N32" s="15">
        <v>1</v>
      </c>
      <c r="O32" s="15">
        <v>1</v>
      </c>
      <c r="P32" s="15">
        <v>1092174909</v>
      </c>
      <c r="Q32" s="15">
        <v>2098</v>
      </c>
      <c r="S32" t="s">
        <v>61</v>
      </c>
      <c r="T32">
        <v>0</v>
      </c>
      <c r="U32" t="s">
        <v>49</v>
      </c>
      <c r="V32">
        <f>MATCH(D32,Отчет!$C:$C,0)</f>
        <v>21</v>
      </c>
    </row>
    <row r="33" spans="1:22" x14ac:dyDescent="0.2">
      <c r="A33" s="15">
        <v>1092205026</v>
      </c>
      <c r="B33" s="15">
        <v>7</v>
      </c>
      <c r="C33" s="15" t="s">
        <v>43</v>
      </c>
      <c r="D33" s="15">
        <v>1059145498</v>
      </c>
      <c r="E33" s="7" t="s">
        <v>36</v>
      </c>
      <c r="F33" s="15" t="s">
        <v>58</v>
      </c>
      <c r="G33" s="7" t="s">
        <v>62</v>
      </c>
      <c r="H33" s="15">
        <v>4</v>
      </c>
      <c r="I33" s="15" t="s">
        <v>46</v>
      </c>
      <c r="J33" s="15" t="s">
        <v>47</v>
      </c>
      <c r="L33" s="15">
        <v>28</v>
      </c>
      <c r="M33" s="15">
        <v>4</v>
      </c>
      <c r="N33" s="15">
        <v>1</v>
      </c>
      <c r="O33" s="15">
        <v>1</v>
      </c>
      <c r="P33" s="15">
        <v>1092174909</v>
      </c>
      <c r="Q33" s="15">
        <v>2098</v>
      </c>
      <c r="S33" t="s">
        <v>61</v>
      </c>
      <c r="T33">
        <v>0</v>
      </c>
      <c r="U33" t="s">
        <v>49</v>
      </c>
      <c r="V33">
        <f>MATCH(D33,Отчет!$C:$C,0)</f>
        <v>25</v>
      </c>
    </row>
    <row r="34" spans="1:22" x14ac:dyDescent="0.2">
      <c r="A34" s="15">
        <v>1092205013</v>
      </c>
      <c r="B34" s="15">
        <v>8</v>
      </c>
      <c r="C34" s="15" t="s">
        <v>43</v>
      </c>
      <c r="D34" s="15">
        <v>1059144518</v>
      </c>
      <c r="E34" s="7" t="s">
        <v>34</v>
      </c>
      <c r="F34" s="15" t="s">
        <v>56</v>
      </c>
      <c r="G34" s="7" t="s">
        <v>62</v>
      </c>
      <c r="H34" s="15">
        <v>4</v>
      </c>
      <c r="I34" s="15" t="s">
        <v>46</v>
      </c>
      <c r="J34" s="15" t="s">
        <v>47</v>
      </c>
      <c r="L34" s="15">
        <v>32</v>
      </c>
      <c r="M34" s="15">
        <v>4</v>
      </c>
      <c r="N34" s="15">
        <v>1</v>
      </c>
      <c r="O34" s="15">
        <v>1</v>
      </c>
      <c r="P34" s="15">
        <v>1092174909</v>
      </c>
      <c r="Q34" s="15">
        <v>2098</v>
      </c>
      <c r="S34" t="s">
        <v>61</v>
      </c>
      <c r="T34">
        <v>0</v>
      </c>
      <c r="U34" t="s">
        <v>49</v>
      </c>
      <c r="V34">
        <f>MATCH(D34,Отчет!$C:$C,0)</f>
        <v>24</v>
      </c>
    </row>
    <row r="35" spans="1:22" x14ac:dyDescent="0.2">
      <c r="A35" s="15">
        <v>1092205054</v>
      </c>
      <c r="B35" s="15">
        <v>10</v>
      </c>
      <c r="C35" s="15" t="s">
        <v>43</v>
      </c>
      <c r="D35" s="15">
        <v>1059148759</v>
      </c>
      <c r="E35" s="7" t="s">
        <v>40</v>
      </c>
      <c r="F35" s="15" t="s">
        <v>55</v>
      </c>
      <c r="G35" s="7" t="s">
        <v>62</v>
      </c>
      <c r="H35" s="15">
        <v>4</v>
      </c>
      <c r="I35" s="15" t="s">
        <v>46</v>
      </c>
      <c r="J35" s="15" t="s">
        <v>47</v>
      </c>
      <c r="L35" s="15">
        <v>40</v>
      </c>
      <c r="M35" s="15">
        <v>4</v>
      </c>
      <c r="N35" s="15">
        <v>1</v>
      </c>
      <c r="O35" s="15">
        <v>1</v>
      </c>
      <c r="P35" s="15">
        <v>1092174909</v>
      </c>
      <c r="Q35" s="15">
        <v>2098</v>
      </c>
      <c r="S35" t="s">
        <v>61</v>
      </c>
      <c r="T35">
        <v>0</v>
      </c>
      <c r="U35" t="s">
        <v>49</v>
      </c>
      <c r="V35">
        <f>MATCH(D35,Отчет!$C:$C,0)</f>
        <v>18</v>
      </c>
    </row>
    <row r="36" spans="1:22" x14ac:dyDescent="0.2">
      <c r="A36" s="15">
        <v>1092205049</v>
      </c>
      <c r="B36" s="15">
        <v>9</v>
      </c>
      <c r="C36" s="15" t="s">
        <v>43</v>
      </c>
      <c r="D36" s="15">
        <v>1059147295</v>
      </c>
      <c r="E36" s="7" t="s">
        <v>39</v>
      </c>
      <c r="F36" s="15" t="s">
        <v>52</v>
      </c>
      <c r="G36" s="7" t="s">
        <v>62</v>
      </c>
      <c r="H36" s="15">
        <v>4</v>
      </c>
      <c r="I36" s="15" t="s">
        <v>46</v>
      </c>
      <c r="J36" s="15" t="s">
        <v>47</v>
      </c>
      <c r="L36" s="15">
        <v>36</v>
      </c>
      <c r="M36" s="15">
        <v>4</v>
      </c>
      <c r="N36" s="15">
        <v>1</v>
      </c>
      <c r="O36" s="15">
        <v>1</v>
      </c>
      <c r="P36" s="15">
        <v>1092174909</v>
      </c>
      <c r="Q36" s="15">
        <v>2098</v>
      </c>
      <c r="S36" t="s">
        <v>61</v>
      </c>
      <c r="T36">
        <v>0</v>
      </c>
      <c r="U36" t="s">
        <v>49</v>
      </c>
      <c r="V36">
        <f>MATCH(D36,Отчет!$C:$C,0)</f>
        <v>22</v>
      </c>
    </row>
    <row r="37" spans="1:22" x14ac:dyDescent="0.2">
      <c r="A37" s="15">
        <v>1092205033</v>
      </c>
      <c r="B37" s="15">
        <v>10</v>
      </c>
      <c r="C37" s="15" t="s">
        <v>43</v>
      </c>
      <c r="D37" s="15">
        <v>1059146100</v>
      </c>
      <c r="E37" s="7" t="s">
        <v>37</v>
      </c>
      <c r="F37" s="15" t="s">
        <v>44</v>
      </c>
      <c r="G37" s="7" t="s">
        <v>62</v>
      </c>
      <c r="H37" s="15">
        <v>4</v>
      </c>
      <c r="I37" s="15" t="s">
        <v>46</v>
      </c>
      <c r="J37" s="15" t="s">
        <v>47</v>
      </c>
      <c r="L37" s="15">
        <v>40</v>
      </c>
      <c r="M37" s="15">
        <v>4</v>
      </c>
      <c r="N37" s="15">
        <v>1</v>
      </c>
      <c r="O37" s="15">
        <v>1</v>
      </c>
      <c r="P37" s="15">
        <v>1092174909</v>
      </c>
      <c r="Q37" s="15">
        <v>2098</v>
      </c>
      <c r="S37" t="s">
        <v>61</v>
      </c>
      <c r="T37">
        <v>0</v>
      </c>
      <c r="U37" t="s">
        <v>49</v>
      </c>
      <c r="V37">
        <f>MATCH(D37,Отчет!$C:$C,0)</f>
        <v>19</v>
      </c>
    </row>
    <row r="38" spans="1:22" x14ac:dyDescent="0.2">
      <c r="A38" s="15">
        <v>1092205072</v>
      </c>
      <c r="B38" s="15">
        <v>10</v>
      </c>
      <c r="C38" s="15" t="s">
        <v>43</v>
      </c>
      <c r="D38" s="15">
        <v>1059150737</v>
      </c>
      <c r="E38" s="7" t="s">
        <v>42</v>
      </c>
      <c r="F38" s="15" t="s">
        <v>50</v>
      </c>
      <c r="G38" s="7" t="s">
        <v>62</v>
      </c>
      <c r="H38" s="15">
        <v>4</v>
      </c>
      <c r="I38" s="15" t="s">
        <v>46</v>
      </c>
      <c r="J38" s="15" t="s">
        <v>47</v>
      </c>
      <c r="L38" s="15">
        <v>40</v>
      </c>
      <c r="M38" s="15">
        <v>4</v>
      </c>
      <c r="N38" s="15">
        <v>1</v>
      </c>
      <c r="O38" s="15">
        <v>1</v>
      </c>
      <c r="P38" s="15">
        <v>1092174909</v>
      </c>
      <c r="Q38" s="15">
        <v>2098</v>
      </c>
      <c r="S38" t="s">
        <v>61</v>
      </c>
      <c r="T38">
        <v>0</v>
      </c>
      <c r="U38" t="s">
        <v>49</v>
      </c>
      <c r="V38">
        <f>MATCH(D38,Отчет!$C:$C,0)</f>
        <v>21</v>
      </c>
    </row>
    <row r="39" spans="1:22" x14ac:dyDescent="0.2">
      <c r="A39" s="15">
        <v>1092205020</v>
      </c>
      <c r="B39" s="15">
        <v>10</v>
      </c>
      <c r="C39" s="15" t="s">
        <v>43</v>
      </c>
      <c r="D39" s="15">
        <v>1059145056</v>
      </c>
      <c r="E39" s="7" t="s">
        <v>35</v>
      </c>
      <c r="F39" s="15" t="s">
        <v>53</v>
      </c>
      <c r="G39" s="7" t="s">
        <v>62</v>
      </c>
      <c r="H39" s="15">
        <v>4</v>
      </c>
      <c r="I39" s="15" t="s">
        <v>46</v>
      </c>
      <c r="J39" s="15" t="s">
        <v>47</v>
      </c>
      <c r="L39" s="15">
        <v>40</v>
      </c>
      <c r="M39" s="15">
        <v>4</v>
      </c>
      <c r="N39" s="15">
        <v>1</v>
      </c>
      <c r="O39" s="15">
        <v>1</v>
      </c>
      <c r="P39" s="15">
        <v>1092174909</v>
      </c>
      <c r="Q39" s="15">
        <v>2098</v>
      </c>
      <c r="S39" t="s">
        <v>61</v>
      </c>
      <c r="T39">
        <v>0</v>
      </c>
      <c r="U39" t="s">
        <v>49</v>
      </c>
      <c r="V39">
        <f>MATCH(D39,Отчет!$C:$C,0)</f>
        <v>20</v>
      </c>
    </row>
    <row r="40" spans="1:22" x14ac:dyDescent="0.2">
      <c r="A40" s="15">
        <v>1092205059</v>
      </c>
      <c r="B40" s="15">
        <v>8</v>
      </c>
      <c r="C40" s="15" t="s">
        <v>43</v>
      </c>
      <c r="D40" s="15">
        <v>1059149332</v>
      </c>
      <c r="E40" s="7" t="s">
        <v>41</v>
      </c>
      <c r="F40" s="15" t="s">
        <v>57</v>
      </c>
      <c r="G40" s="7" t="s">
        <v>62</v>
      </c>
      <c r="H40" s="15">
        <v>4</v>
      </c>
      <c r="I40" s="15" t="s">
        <v>46</v>
      </c>
      <c r="J40" s="15" t="s">
        <v>47</v>
      </c>
      <c r="L40" s="15">
        <v>32</v>
      </c>
      <c r="M40" s="15">
        <v>4</v>
      </c>
      <c r="N40" s="15">
        <v>1</v>
      </c>
      <c r="O40" s="15">
        <v>1</v>
      </c>
      <c r="P40" s="15">
        <v>1092174909</v>
      </c>
      <c r="Q40" s="15">
        <v>2098</v>
      </c>
      <c r="S40" t="s">
        <v>61</v>
      </c>
      <c r="T40">
        <v>0</v>
      </c>
      <c r="U40" t="s">
        <v>49</v>
      </c>
      <c r="V40">
        <f>MATCH(D40,Отчет!$C:$C,0)</f>
        <v>23</v>
      </c>
    </row>
    <row r="41" spans="1:22" x14ac:dyDescent="0.2">
      <c r="A41" s="15">
        <v>1092205009</v>
      </c>
      <c r="B41" s="15">
        <v>10</v>
      </c>
      <c r="C41" s="15" t="s">
        <v>43</v>
      </c>
      <c r="D41" s="15">
        <v>1059144068</v>
      </c>
      <c r="E41" s="7" t="s">
        <v>33</v>
      </c>
      <c r="F41" s="15" t="s">
        <v>54</v>
      </c>
      <c r="G41" s="7" t="s">
        <v>62</v>
      </c>
      <c r="H41" s="15">
        <v>4</v>
      </c>
      <c r="I41" s="15" t="s">
        <v>46</v>
      </c>
      <c r="J41" s="15" t="s">
        <v>47</v>
      </c>
      <c r="L41" s="15">
        <v>40</v>
      </c>
      <c r="M41" s="15">
        <v>4</v>
      </c>
      <c r="N41" s="15">
        <v>1</v>
      </c>
      <c r="O41" s="15">
        <v>1</v>
      </c>
      <c r="P41" s="15">
        <v>1092174909</v>
      </c>
      <c r="Q41" s="15">
        <v>2098</v>
      </c>
      <c r="S41" t="s">
        <v>61</v>
      </c>
      <c r="T41">
        <v>0</v>
      </c>
      <c r="U41" t="s">
        <v>49</v>
      </c>
      <c r="V41">
        <f>MATCH(D41,Отчет!$C:$C,0)</f>
        <v>17</v>
      </c>
    </row>
    <row r="42" spans="1:22" x14ac:dyDescent="0.2">
      <c r="A42" s="15">
        <v>1092205042</v>
      </c>
      <c r="B42" s="15">
        <v>10</v>
      </c>
      <c r="C42" s="15" t="s">
        <v>43</v>
      </c>
      <c r="D42" s="15">
        <v>1059146730</v>
      </c>
      <c r="E42" s="7" t="s">
        <v>38</v>
      </c>
      <c r="F42" s="15" t="s">
        <v>51</v>
      </c>
      <c r="G42" s="7" t="s">
        <v>62</v>
      </c>
      <c r="H42" s="15">
        <v>4</v>
      </c>
      <c r="I42" s="15" t="s">
        <v>46</v>
      </c>
      <c r="J42" s="15" t="s">
        <v>47</v>
      </c>
      <c r="L42" s="15">
        <v>40</v>
      </c>
      <c r="M42" s="15">
        <v>4</v>
      </c>
      <c r="N42" s="15">
        <v>1</v>
      </c>
      <c r="O42" s="15">
        <v>1</v>
      </c>
      <c r="P42" s="15">
        <v>1092174909</v>
      </c>
      <c r="Q42" s="15">
        <v>2098</v>
      </c>
      <c r="S42" t="s">
        <v>61</v>
      </c>
      <c r="T42">
        <v>0</v>
      </c>
      <c r="U42" t="s">
        <v>49</v>
      </c>
      <c r="V42">
        <f>MATCH(D42,Отчет!$C:$C,0)</f>
        <v>16</v>
      </c>
    </row>
    <row r="43" spans="1:22" x14ac:dyDescent="0.2">
      <c r="A43" s="15">
        <v>1092204661</v>
      </c>
      <c r="B43" s="15">
        <v>6</v>
      </c>
      <c r="C43" s="15" t="s">
        <v>43</v>
      </c>
      <c r="D43" s="15">
        <v>1059144518</v>
      </c>
      <c r="E43" s="7" t="s">
        <v>34</v>
      </c>
      <c r="F43" s="15" t="s">
        <v>56</v>
      </c>
      <c r="G43" s="7" t="s">
        <v>63</v>
      </c>
      <c r="H43" s="15">
        <v>4</v>
      </c>
      <c r="I43" s="15" t="s">
        <v>46</v>
      </c>
      <c r="J43" s="15" t="s">
        <v>47</v>
      </c>
      <c r="L43" s="15">
        <v>24</v>
      </c>
      <c r="M43" s="15">
        <v>4</v>
      </c>
      <c r="N43" s="15">
        <v>1</v>
      </c>
      <c r="O43" s="15">
        <v>1</v>
      </c>
      <c r="P43" s="15">
        <v>1092174909</v>
      </c>
      <c r="Q43" s="15">
        <v>2098</v>
      </c>
      <c r="S43" t="s">
        <v>61</v>
      </c>
      <c r="T43">
        <v>0</v>
      </c>
      <c r="U43" t="s">
        <v>49</v>
      </c>
      <c r="V43">
        <f>MATCH(D43,Отчет!$C:$C,0)</f>
        <v>24</v>
      </c>
    </row>
    <row r="44" spans="1:22" x14ac:dyDescent="0.2">
      <c r="A44" s="15">
        <v>1092204687</v>
      </c>
      <c r="B44" s="15">
        <v>7</v>
      </c>
      <c r="C44" s="15" t="s">
        <v>43</v>
      </c>
      <c r="D44" s="15">
        <v>1059147295</v>
      </c>
      <c r="E44" s="7" t="s">
        <v>39</v>
      </c>
      <c r="F44" s="15" t="s">
        <v>52</v>
      </c>
      <c r="G44" s="7" t="s">
        <v>63</v>
      </c>
      <c r="H44" s="15">
        <v>4</v>
      </c>
      <c r="I44" s="15" t="s">
        <v>46</v>
      </c>
      <c r="J44" s="15" t="s">
        <v>47</v>
      </c>
      <c r="L44" s="15">
        <v>28</v>
      </c>
      <c r="M44" s="15">
        <v>4</v>
      </c>
      <c r="N44" s="15">
        <v>1</v>
      </c>
      <c r="O44" s="15">
        <v>1</v>
      </c>
      <c r="P44" s="15">
        <v>1092174909</v>
      </c>
      <c r="Q44" s="15">
        <v>2098</v>
      </c>
      <c r="S44" t="s">
        <v>61</v>
      </c>
      <c r="T44">
        <v>0</v>
      </c>
      <c r="U44" t="s">
        <v>49</v>
      </c>
      <c r="V44">
        <f>MATCH(D44,Отчет!$C:$C,0)</f>
        <v>22</v>
      </c>
    </row>
    <row r="45" spans="1:22" x14ac:dyDescent="0.2">
      <c r="A45" s="15">
        <v>1092204666</v>
      </c>
      <c r="B45" s="15">
        <v>7</v>
      </c>
      <c r="C45" s="15" t="s">
        <v>43</v>
      </c>
      <c r="D45" s="15">
        <v>1059145056</v>
      </c>
      <c r="E45" s="7" t="s">
        <v>35</v>
      </c>
      <c r="F45" s="15" t="s">
        <v>53</v>
      </c>
      <c r="G45" s="7" t="s">
        <v>63</v>
      </c>
      <c r="H45" s="15">
        <v>4</v>
      </c>
      <c r="I45" s="15" t="s">
        <v>46</v>
      </c>
      <c r="J45" s="15" t="s">
        <v>47</v>
      </c>
      <c r="L45" s="15">
        <v>28</v>
      </c>
      <c r="M45" s="15">
        <v>4</v>
      </c>
      <c r="N45" s="15">
        <v>1</v>
      </c>
      <c r="O45" s="15">
        <v>1</v>
      </c>
      <c r="P45" s="15">
        <v>1092174909</v>
      </c>
      <c r="Q45" s="15">
        <v>2098</v>
      </c>
      <c r="S45" t="s">
        <v>61</v>
      </c>
      <c r="T45">
        <v>0</v>
      </c>
      <c r="U45" t="s">
        <v>49</v>
      </c>
      <c r="V45">
        <f>MATCH(D45,Отчет!$C:$C,0)</f>
        <v>20</v>
      </c>
    </row>
    <row r="46" spans="1:22" x14ac:dyDescent="0.2">
      <c r="A46" s="15">
        <v>1092204683</v>
      </c>
      <c r="B46" s="15">
        <v>10</v>
      </c>
      <c r="C46" s="15" t="s">
        <v>43</v>
      </c>
      <c r="D46" s="15">
        <v>1059146730</v>
      </c>
      <c r="E46" s="7" t="s">
        <v>38</v>
      </c>
      <c r="F46" s="15" t="s">
        <v>51</v>
      </c>
      <c r="G46" s="7" t="s">
        <v>63</v>
      </c>
      <c r="H46" s="15">
        <v>4</v>
      </c>
      <c r="I46" s="15" t="s">
        <v>46</v>
      </c>
      <c r="J46" s="15" t="s">
        <v>47</v>
      </c>
      <c r="L46" s="15">
        <v>40</v>
      </c>
      <c r="M46" s="15">
        <v>4</v>
      </c>
      <c r="N46" s="15">
        <v>1</v>
      </c>
      <c r="O46" s="15">
        <v>1</v>
      </c>
      <c r="P46" s="15">
        <v>1092174909</v>
      </c>
      <c r="Q46" s="15">
        <v>2098</v>
      </c>
      <c r="S46" t="s">
        <v>61</v>
      </c>
      <c r="T46">
        <v>0</v>
      </c>
      <c r="U46" t="s">
        <v>49</v>
      </c>
      <c r="V46">
        <f>MATCH(D46,Отчет!$C:$C,0)</f>
        <v>16</v>
      </c>
    </row>
    <row r="47" spans="1:22" x14ac:dyDescent="0.2">
      <c r="A47" s="15">
        <v>1092204675</v>
      </c>
      <c r="B47" s="15">
        <v>4</v>
      </c>
      <c r="C47" s="15" t="s">
        <v>43</v>
      </c>
      <c r="D47" s="15">
        <v>1059145498</v>
      </c>
      <c r="E47" s="7" t="s">
        <v>36</v>
      </c>
      <c r="F47" s="15" t="s">
        <v>58</v>
      </c>
      <c r="G47" s="7" t="s">
        <v>63</v>
      </c>
      <c r="H47" s="15">
        <v>4</v>
      </c>
      <c r="I47" s="15" t="s">
        <v>46</v>
      </c>
      <c r="J47" s="15" t="s">
        <v>47</v>
      </c>
      <c r="L47" s="15">
        <v>16</v>
      </c>
      <c r="M47" s="15">
        <v>4</v>
      </c>
      <c r="N47" s="15">
        <v>1</v>
      </c>
      <c r="O47" s="15">
        <v>1</v>
      </c>
      <c r="P47" s="15">
        <v>1092174909</v>
      </c>
      <c r="Q47" s="15">
        <v>2098</v>
      </c>
      <c r="S47" t="s">
        <v>61</v>
      </c>
      <c r="T47">
        <v>0</v>
      </c>
      <c r="U47" t="s">
        <v>49</v>
      </c>
      <c r="V47">
        <f>MATCH(D47,Отчет!$C:$C,0)</f>
        <v>25</v>
      </c>
    </row>
    <row r="48" spans="1:22" x14ac:dyDescent="0.2">
      <c r="A48" s="15">
        <v>1092204679</v>
      </c>
      <c r="B48" s="15">
        <v>10</v>
      </c>
      <c r="C48" s="15" t="s">
        <v>43</v>
      </c>
      <c r="D48" s="15">
        <v>1059146100</v>
      </c>
      <c r="E48" s="7" t="s">
        <v>37</v>
      </c>
      <c r="F48" s="15" t="s">
        <v>44</v>
      </c>
      <c r="G48" s="7" t="s">
        <v>63</v>
      </c>
      <c r="H48" s="15">
        <v>4</v>
      </c>
      <c r="I48" s="15" t="s">
        <v>46</v>
      </c>
      <c r="J48" s="15" t="s">
        <v>47</v>
      </c>
      <c r="L48" s="15">
        <v>40</v>
      </c>
      <c r="M48" s="15">
        <v>4</v>
      </c>
      <c r="N48" s="15">
        <v>1</v>
      </c>
      <c r="O48" s="15">
        <v>1</v>
      </c>
      <c r="P48" s="15">
        <v>1092174909</v>
      </c>
      <c r="Q48" s="15">
        <v>2098</v>
      </c>
      <c r="S48" t="s">
        <v>61</v>
      </c>
      <c r="T48">
        <v>0</v>
      </c>
      <c r="U48" t="s">
        <v>49</v>
      </c>
      <c r="V48">
        <f>MATCH(D48,Отчет!$C:$C,0)</f>
        <v>19</v>
      </c>
    </row>
    <row r="49" spans="1:22" x14ac:dyDescent="0.2">
      <c r="A49" s="15">
        <v>1092204655</v>
      </c>
      <c r="B49" s="15">
        <v>10</v>
      </c>
      <c r="C49" s="15" t="s">
        <v>43</v>
      </c>
      <c r="D49" s="15">
        <v>1059144068</v>
      </c>
      <c r="E49" s="7" t="s">
        <v>33</v>
      </c>
      <c r="F49" s="15" t="s">
        <v>54</v>
      </c>
      <c r="G49" s="7" t="s">
        <v>63</v>
      </c>
      <c r="H49" s="15">
        <v>4</v>
      </c>
      <c r="I49" s="15" t="s">
        <v>46</v>
      </c>
      <c r="J49" s="15" t="s">
        <v>47</v>
      </c>
      <c r="L49" s="15">
        <v>40</v>
      </c>
      <c r="M49" s="15">
        <v>4</v>
      </c>
      <c r="N49" s="15">
        <v>1</v>
      </c>
      <c r="O49" s="15">
        <v>1</v>
      </c>
      <c r="P49" s="15">
        <v>1092174909</v>
      </c>
      <c r="Q49" s="15">
        <v>2098</v>
      </c>
      <c r="S49" t="s">
        <v>61</v>
      </c>
      <c r="T49">
        <v>0</v>
      </c>
      <c r="U49" t="s">
        <v>49</v>
      </c>
      <c r="V49">
        <f>MATCH(D49,Отчет!$C:$C,0)</f>
        <v>17</v>
      </c>
    </row>
    <row r="50" spans="1:22" x14ac:dyDescent="0.2">
      <c r="A50" s="15">
        <v>1092204696</v>
      </c>
      <c r="B50" s="15">
        <v>8</v>
      </c>
      <c r="C50" s="15" t="s">
        <v>43</v>
      </c>
      <c r="D50" s="15">
        <v>1059149332</v>
      </c>
      <c r="E50" s="7" t="s">
        <v>41</v>
      </c>
      <c r="F50" s="15" t="s">
        <v>57</v>
      </c>
      <c r="G50" s="7" t="s">
        <v>63</v>
      </c>
      <c r="H50" s="15">
        <v>4</v>
      </c>
      <c r="I50" s="15" t="s">
        <v>46</v>
      </c>
      <c r="J50" s="15" t="s">
        <v>47</v>
      </c>
      <c r="L50" s="15">
        <v>32</v>
      </c>
      <c r="M50" s="15">
        <v>4</v>
      </c>
      <c r="N50" s="15">
        <v>1</v>
      </c>
      <c r="O50" s="15">
        <v>1</v>
      </c>
      <c r="P50" s="15">
        <v>1092174909</v>
      </c>
      <c r="Q50" s="15">
        <v>2098</v>
      </c>
      <c r="S50" t="s">
        <v>61</v>
      </c>
      <c r="T50">
        <v>0</v>
      </c>
      <c r="U50" t="s">
        <v>49</v>
      </c>
      <c r="V50">
        <f>MATCH(D50,Отчет!$C:$C,0)</f>
        <v>23</v>
      </c>
    </row>
    <row r="51" spans="1:22" x14ac:dyDescent="0.2">
      <c r="A51" s="15">
        <v>1092204704</v>
      </c>
      <c r="B51" s="15">
        <v>8</v>
      </c>
      <c r="C51" s="15" t="s">
        <v>43</v>
      </c>
      <c r="D51" s="15">
        <v>1059150737</v>
      </c>
      <c r="E51" s="7" t="s">
        <v>42</v>
      </c>
      <c r="F51" s="15" t="s">
        <v>50</v>
      </c>
      <c r="G51" s="7" t="s">
        <v>63</v>
      </c>
      <c r="H51" s="15">
        <v>4</v>
      </c>
      <c r="I51" s="15" t="s">
        <v>46</v>
      </c>
      <c r="J51" s="15" t="s">
        <v>47</v>
      </c>
      <c r="L51" s="15">
        <v>32</v>
      </c>
      <c r="M51" s="15">
        <v>4</v>
      </c>
      <c r="N51" s="15">
        <v>1</v>
      </c>
      <c r="O51" s="15">
        <v>1</v>
      </c>
      <c r="P51" s="15">
        <v>1092174909</v>
      </c>
      <c r="Q51" s="15">
        <v>2098</v>
      </c>
      <c r="S51" t="s">
        <v>61</v>
      </c>
      <c r="T51">
        <v>0</v>
      </c>
      <c r="U51" t="s">
        <v>49</v>
      </c>
      <c r="V51">
        <f>MATCH(D51,Отчет!$C:$C,0)</f>
        <v>21</v>
      </c>
    </row>
    <row r="52" spans="1:22" x14ac:dyDescent="0.2">
      <c r="A52" s="15">
        <v>1092204691</v>
      </c>
      <c r="B52" s="15">
        <v>10</v>
      </c>
      <c r="C52" s="15" t="s">
        <v>43</v>
      </c>
      <c r="D52" s="15">
        <v>1059148759</v>
      </c>
      <c r="E52" s="7" t="s">
        <v>40</v>
      </c>
      <c r="F52" s="15" t="s">
        <v>55</v>
      </c>
      <c r="G52" s="7" t="s">
        <v>63</v>
      </c>
      <c r="H52" s="15">
        <v>4</v>
      </c>
      <c r="I52" s="15" t="s">
        <v>46</v>
      </c>
      <c r="J52" s="15" t="s">
        <v>47</v>
      </c>
      <c r="L52" s="15">
        <v>40</v>
      </c>
      <c r="M52" s="15">
        <v>4</v>
      </c>
      <c r="N52" s="15">
        <v>1</v>
      </c>
      <c r="O52" s="15">
        <v>1</v>
      </c>
      <c r="P52" s="15">
        <v>1092174909</v>
      </c>
      <c r="Q52" s="15">
        <v>2098</v>
      </c>
      <c r="S52" t="s">
        <v>61</v>
      </c>
      <c r="T52">
        <v>0</v>
      </c>
      <c r="U52" t="s">
        <v>49</v>
      </c>
      <c r="V52">
        <f>MATCH(D52,Отчет!$C:$C,0)</f>
        <v>18</v>
      </c>
    </row>
    <row r="53" spans="1:22" x14ac:dyDescent="0.2">
      <c r="A53" s="15">
        <v>1092204082</v>
      </c>
      <c r="B53" s="15">
        <v>6</v>
      </c>
      <c r="C53" s="15" t="s">
        <v>43</v>
      </c>
      <c r="D53" s="15">
        <v>1059149332</v>
      </c>
      <c r="E53" s="7" t="s">
        <v>41</v>
      </c>
      <c r="F53" s="15" t="s">
        <v>57</v>
      </c>
      <c r="G53" s="7" t="s">
        <v>64</v>
      </c>
      <c r="H53" s="15">
        <v>3</v>
      </c>
      <c r="I53" s="15" t="s">
        <v>46</v>
      </c>
      <c r="J53" s="15" t="s">
        <v>47</v>
      </c>
      <c r="L53" s="15">
        <v>18</v>
      </c>
      <c r="M53" s="15">
        <v>3</v>
      </c>
      <c r="N53" s="15">
        <v>1</v>
      </c>
      <c r="O53" s="15">
        <v>1</v>
      </c>
      <c r="P53" s="15">
        <v>1092174909</v>
      </c>
      <c r="Q53" s="15">
        <v>2098</v>
      </c>
      <c r="S53" t="s">
        <v>48</v>
      </c>
      <c r="T53">
        <v>0</v>
      </c>
      <c r="U53" t="s">
        <v>49</v>
      </c>
      <c r="V53">
        <f>MATCH(D53,Отчет!$C:$C,0)</f>
        <v>23</v>
      </c>
    </row>
    <row r="54" spans="1:22" x14ac:dyDescent="0.2">
      <c r="A54" s="15">
        <v>1092203972</v>
      </c>
      <c r="B54" s="15">
        <v>5</v>
      </c>
      <c r="C54" s="15" t="s">
        <v>43</v>
      </c>
      <c r="D54" s="15">
        <v>1059145498</v>
      </c>
      <c r="E54" s="7" t="s">
        <v>36</v>
      </c>
      <c r="F54" s="15" t="s">
        <v>58</v>
      </c>
      <c r="G54" s="7" t="s">
        <v>64</v>
      </c>
      <c r="H54" s="15">
        <v>3</v>
      </c>
      <c r="I54" s="15" t="s">
        <v>46</v>
      </c>
      <c r="J54" s="15" t="s">
        <v>47</v>
      </c>
      <c r="L54" s="15">
        <v>15</v>
      </c>
      <c r="M54" s="15">
        <v>3</v>
      </c>
      <c r="N54" s="15">
        <v>1</v>
      </c>
      <c r="O54" s="15">
        <v>1</v>
      </c>
      <c r="P54" s="15">
        <v>1092174909</v>
      </c>
      <c r="Q54" s="15">
        <v>2098</v>
      </c>
      <c r="S54" t="s">
        <v>48</v>
      </c>
      <c r="T54">
        <v>0</v>
      </c>
      <c r="U54" t="s">
        <v>49</v>
      </c>
      <c r="V54">
        <f>MATCH(D54,Отчет!$C:$C,0)</f>
        <v>25</v>
      </c>
    </row>
    <row r="55" spans="1:22" x14ac:dyDescent="0.2">
      <c r="A55" s="15">
        <v>1092203950</v>
      </c>
      <c r="B55" s="15">
        <v>8</v>
      </c>
      <c r="C55" s="15" t="s">
        <v>43</v>
      </c>
      <c r="D55" s="15">
        <v>1059145056</v>
      </c>
      <c r="E55" s="7" t="s">
        <v>35</v>
      </c>
      <c r="F55" s="15" t="s">
        <v>53</v>
      </c>
      <c r="G55" s="7" t="s">
        <v>64</v>
      </c>
      <c r="H55" s="15">
        <v>3</v>
      </c>
      <c r="I55" s="15" t="s">
        <v>46</v>
      </c>
      <c r="J55" s="15" t="s">
        <v>47</v>
      </c>
      <c r="L55" s="15">
        <v>24</v>
      </c>
      <c r="M55" s="15">
        <v>3</v>
      </c>
      <c r="N55" s="15">
        <v>1</v>
      </c>
      <c r="O55" s="15">
        <v>1</v>
      </c>
      <c r="P55" s="15">
        <v>1092174909</v>
      </c>
      <c r="Q55" s="15">
        <v>2098</v>
      </c>
      <c r="S55" t="s">
        <v>48</v>
      </c>
      <c r="T55">
        <v>0</v>
      </c>
      <c r="U55" t="s">
        <v>49</v>
      </c>
      <c r="V55">
        <f>MATCH(D55,Отчет!$C:$C,0)</f>
        <v>20</v>
      </c>
    </row>
    <row r="56" spans="1:22" x14ac:dyDescent="0.2">
      <c r="A56" s="15">
        <v>1092203906</v>
      </c>
      <c r="B56" s="15">
        <v>9</v>
      </c>
      <c r="C56" s="15" t="s">
        <v>43</v>
      </c>
      <c r="D56" s="15">
        <v>1059144068</v>
      </c>
      <c r="E56" s="7" t="s">
        <v>33</v>
      </c>
      <c r="F56" s="15" t="s">
        <v>54</v>
      </c>
      <c r="G56" s="7" t="s">
        <v>64</v>
      </c>
      <c r="H56" s="15">
        <v>3</v>
      </c>
      <c r="I56" s="15" t="s">
        <v>46</v>
      </c>
      <c r="J56" s="15" t="s">
        <v>47</v>
      </c>
      <c r="L56" s="15">
        <v>27</v>
      </c>
      <c r="M56" s="15">
        <v>3</v>
      </c>
      <c r="N56" s="15">
        <v>1</v>
      </c>
      <c r="O56" s="15">
        <v>1</v>
      </c>
      <c r="P56" s="15">
        <v>1092174909</v>
      </c>
      <c r="Q56" s="15">
        <v>2098</v>
      </c>
      <c r="S56" t="s">
        <v>48</v>
      </c>
      <c r="T56">
        <v>0</v>
      </c>
      <c r="U56" t="s">
        <v>49</v>
      </c>
      <c r="V56">
        <f>MATCH(D56,Отчет!$C:$C,0)</f>
        <v>17</v>
      </c>
    </row>
    <row r="57" spans="1:22" x14ac:dyDescent="0.2">
      <c r="A57" s="15">
        <v>1092204060</v>
      </c>
      <c r="B57" s="15">
        <v>9</v>
      </c>
      <c r="C57" s="15" t="s">
        <v>43</v>
      </c>
      <c r="D57" s="15">
        <v>1059148759</v>
      </c>
      <c r="E57" s="7" t="s">
        <v>40</v>
      </c>
      <c r="F57" s="15" t="s">
        <v>55</v>
      </c>
      <c r="G57" s="7" t="s">
        <v>64</v>
      </c>
      <c r="H57" s="15">
        <v>3</v>
      </c>
      <c r="I57" s="15" t="s">
        <v>46</v>
      </c>
      <c r="J57" s="15" t="s">
        <v>47</v>
      </c>
      <c r="L57" s="15">
        <v>27</v>
      </c>
      <c r="M57" s="15">
        <v>3</v>
      </c>
      <c r="N57" s="15">
        <v>1</v>
      </c>
      <c r="O57" s="15">
        <v>1</v>
      </c>
      <c r="P57" s="15">
        <v>1092174909</v>
      </c>
      <c r="Q57" s="15">
        <v>2098</v>
      </c>
      <c r="S57" t="s">
        <v>48</v>
      </c>
      <c r="T57">
        <v>0</v>
      </c>
      <c r="U57" t="s">
        <v>49</v>
      </c>
      <c r="V57">
        <f>MATCH(D57,Отчет!$C:$C,0)</f>
        <v>18</v>
      </c>
    </row>
    <row r="58" spans="1:22" x14ac:dyDescent="0.2">
      <c r="A58" s="15">
        <v>1092203928</v>
      </c>
      <c r="B58" s="15">
        <v>6</v>
      </c>
      <c r="C58" s="15" t="s">
        <v>43</v>
      </c>
      <c r="D58" s="15">
        <v>1059144518</v>
      </c>
      <c r="E58" s="7" t="s">
        <v>34</v>
      </c>
      <c r="F58" s="15" t="s">
        <v>56</v>
      </c>
      <c r="G58" s="7" t="s">
        <v>64</v>
      </c>
      <c r="H58" s="15">
        <v>3</v>
      </c>
      <c r="I58" s="15" t="s">
        <v>46</v>
      </c>
      <c r="J58" s="15" t="s">
        <v>47</v>
      </c>
      <c r="L58" s="15">
        <v>18</v>
      </c>
      <c r="M58" s="15">
        <v>3</v>
      </c>
      <c r="N58" s="15">
        <v>1</v>
      </c>
      <c r="O58" s="15">
        <v>1</v>
      </c>
      <c r="P58" s="15">
        <v>1092174909</v>
      </c>
      <c r="Q58" s="15">
        <v>2098</v>
      </c>
      <c r="S58" t="s">
        <v>48</v>
      </c>
      <c r="T58">
        <v>0</v>
      </c>
      <c r="U58" t="s">
        <v>49</v>
      </c>
      <c r="V58">
        <f>MATCH(D58,Отчет!$C:$C,0)</f>
        <v>24</v>
      </c>
    </row>
    <row r="59" spans="1:22" x14ac:dyDescent="0.2">
      <c r="A59" s="15">
        <v>1092204016</v>
      </c>
      <c r="B59" s="15">
        <v>9</v>
      </c>
      <c r="C59" s="15" t="s">
        <v>43</v>
      </c>
      <c r="D59" s="15">
        <v>1059146730</v>
      </c>
      <c r="E59" s="7" t="s">
        <v>38</v>
      </c>
      <c r="F59" s="15" t="s">
        <v>51</v>
      </c>
      <c r="G59" s="7" t="s">
        <v>64</v>
      </c>
      <c r="H59" s="15">
        <v>3</v>
      </c>
      <c r="I59" s="15" t="s">
        <v>46</v>
      </c>
      <c r="J59" s="15" t="s">
        <v>47</v>
      </c>
      <c r="L59" s="15">
        <v>27</v>
      </c>
      <c r="M59" s="15">
        <v>3</v>
      </c>
      <c r="N59" s="15">
        <v>1</v>
      </c>
      <c r="O59" s="15">
        <v>1</v>
      </c>
      <c r="P59" s="15">
        <v>1092174909</v>
      </c>
      <c r="Q59" s="15">
        <v>2098</v>
      </c>
      <c r="S59" t="s">
        <v>48</v>
      </c>
      <c r="T59">
        <v>0</v>
      </c>
      <c r="U59" t="s">
        <v>49</v>
      </c>
      <c r="V59">
        <f>MATCH(D59,Отчет!$C:$C,0)</f>
        <v>16</v>
      </c>
    </row>
    <row r="60" spans="1:22" x14ac:dyDescent="0.2">
      <c r="A60" s="15">
        <v>1092204126</v>
      </c>
      <c r="B60" s="15">
        <v>6</v>
      </c>
      <c r="C60" s="15" t="s">
        <v>43</v>
      </c>
      <c r="D60" s="15">
        <v>1059150737</v>
      </c>
      <c r="E60" s="7" t="s">
        <v>42</v>
      </c>
      <c r="F60" s="15" t="s">
        <v>50</v>
      </c>
      <c r="G60" s="7" t="s">
        <v>64</v>
      </c>
      <c r="H60" s="15">
        <v>3</v>
      </c>
      <c r="I60" s="15" t="s">
        <v>46</v>
      </c>
      <c r="J60" s="15" t="s">
        <v>47</v>
      </c>
      <c r="L60" s="15">
        <v>18</v>
      </c>
      <c r="M60" s="15">
        <v>3</v>
      </c>
      <c r="N60" s="15">
        <v>1</v>
      </c>
      <c r="O60" s="15">
        <v>1</v>
      </c>
      <c r="P60" s="15">
        <v>1092174909</v>
      </c>
      <c r="Q60" s="15">
        <v>2098</v>
      </c>
      <c r="S60" t="s">
        <v>48</v>
      </c>
      <c r="T60">
        <v>0</v>
      </c>
      <c r="U60" t="s">
        <v>49</v>
      </c>
      <c r="V60">
        <f>MATCH(D60,Отчет!$C:$C,0)</f>
        <v>21</v>
      </c>
    </row>
    <row r="61" spans="1:22" x14ac:dyDescent="0.2">
      <c r="A61" s="15">
        <v>1092203994</v>
      </c>
      <c r="B61" s="15">
        <v>8</v>
      </c>
      <c r="C61" s="15" t="s">
        <v>43</v>
      </c>
      <c r="D61" s="15">
        <v>1059146100</v>
      </c>
      <c r="E61" s="7" t="s">
        <v>37</v>
      </c>
      <c r="F61" s="15" t="s">
        <v>44</v>
      </c>
      <c r="G61" s="7" t="s">
        <v>64</v>
      </c>
      <c r="H61" s="15">
        <v>3</v>
      </c>
      <c r="I61" s="15" t="s">
        <v>46</v>
      </c>
      <c r="J61" s="15" t="s">
        <v>47</v>
      </c>
      <c r="L61" s="15">
        <v>24</v>
      </c>
      <c r="M61" s="15">
        <v>3</v>
      </c>
      <c r="N61" s="15">
        <v>1</v>
      </c>
      <c r="O61" s="15">
        <v>1</v>
      </c>
      <c r="P61" s="15">
        <v>1092174909</v>
      </c>
      <c r="Q61" s="15">
        <v>2098</v>
      </c>
      <c r="S61" t="s">
        <v>48</v>
      </c>
      <c r="T61">
        <v>0</v>
      </c>
      <c r="U61" t="s">
        <v>49</v>
      </c>
      <c r="V61">
        <f>MATCH(D61,Отчет!$C:$C,0)</f>
        <v>19</v>
      </c>
    </row>
    <row r="62" spans="1:22" x14ac:dyDescent="0.2">
      <c r="A62" s="15">
        <v>1092204038</v>
      </c>
      <c r="B62" s="15">
        <v>6</v>
      </c>
      <c r="C62" s="15" t="s">
        <v>43</v>
      </c>
      <c r="D62" s="15">
        <v>1059147295</v>
      </c>
      <c r="E62" s="7" t="s">
        <v>39</v>
      </c>
      <c r="F62" s="15" t="s">
        <v>52</v>
      </c>
      <c r="G62" s="7" t="s">
        <v>64</v>
      </c>
      <c r="H62" s="15">
        <v>3</v>
      </c>
      <c r="I62" s="15" t="s">
        <v>46</v>
      </c>
      <c r="J62" s="15" t="s">
        <v>47</v>
      </c>
      <c r="L62" s="15">
        <v>18</v>
      </c>
      <c r="M62" s="15">
        <v>3</v>
      </c>
      <c r="N62" s="15">
        <v>1</v>
      </c>
      <c r="O62" s="15">
        <v>1</v>
      </c>
      <c r="P62" s="15">
        <v>1092174909</v>
      </c>
      <c r="Q62" s="15">
        <v>2098</v>
      </c>
      <c r="S62" t="s">
        <v>48</v>
      </c>
      <c r="T62">
        <v>0</v>
      </c>
      <c r="U62" t="s">
        <v>49</v>
      </c>
      <c r="V62">
        <f>MATCH(D62,Отчет!$C:$C,0)</f>
        <v>22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2006-05-18T19:55:00Z</dcterms:created>
  <dcterms:modified xsi:type="dcterms:W3CDTF">2016-02-22T09:40:11Z</dcterms:modified>
</cp:coreProperties>
</file>