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12"/>
  <c r="T16"/>
  <c r="T14"/>
  <c r="T17"/>
  <c r="T19"/>
  <c r="T21"/>
  <c r="T18"/>
  <c r="T12"/>
  <c r="T15"/>
  <c r="T13"/>
  <c r="S16"/>
  <c r="S14"/>
  <c r="S17"/>
  <c r="S19"/>
  <c r="S21"/>
  <c r="S18"/>
  <c r="S12"/>
  <c r="S15"/>
  <c r="S13"/>
  <c r="T20"/>
  <c r="S20"/>
  <c r="N16"/>
  <c r="P16" s="1"/>
  <c r="N14"/>
  <c r="P14" s="1"/>
  <c r="N17"/>
  <c r="P17" s="1"/>
  <c r="N19"/>
  <c r="P19" s="1"/>
  <c r="N21"/>
  <c r="P21" s="1"/>
  <c r="N18"/>
  <c r="P18" s="1"/>
  <c r="N12"/>
  <c r="P12" s="1"/>
  <c r="N15"/>
  <c r="P15" s="1"/>
  <c r="N13"/>
  <c r="P13" s="1"/>
  <c r="N20"/>
  <c r="P20" s="1"/>
  <c r="U4" i="2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3"/>
</calcChain>
</file>

<file path=xl/sharedStrings.xml><?xml version="1.0" encoding="utf-8"?>
<sst xmlns="http://schemas.openxmlformats.org/spreadsheetml/2006/main" count="453" uniqueCount="84">
  <si>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</si>
  <si>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</si>
  <si>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</si>
  <si>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</si>
  <si>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</si>
  <si>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</si>
  <si>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</si>
  <si>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</si>
  <si>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</si>
  <si>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</si>
  <si>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</si>
  <si>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</si>
  <si>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</si>
  <si>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</si>
  <si>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</si>
  <si>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</si>
  <si>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</si>
  <si>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</si>
  <si>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</si>
  <si>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</si>
  <si>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</si>
  <si>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</si>
  <si>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</si>
  <si>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</si>
  <si>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</si>
  <si>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</si>
  <si>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</si>
  <si>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</si>
  <si>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</si>
  <si>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</si>
  <si>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</si>
  <si>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</si>
  <si>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</si>
  <si>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</si>
  <si>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</si>
  <si>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</si>
  <si>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</si>
  <si>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</si>
  <si>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Беграмбеков Александр Леонович</t>
  </si>
  <si>
    <t>Блажиевская Светлана Станиславовна</t>
  </si>
  <si>
    <t>Вовченко Виктор Игоревич</t>
  </si>
  <si>
    <t>Гиринский Александр Андреевич</t>
  </si>
  <si>
    <t>Глазков Никита Сергеевич</t>
  </si>
  <si>
    <t>Зырянов Александр Евгеньевич</t>
  </si>
  <si>
    <t>Конуркина Елена Вячеславовна</t>
  </si>
  <si>
    <t>Крылова Дарья Андреевна</t>
  </si>
  <si>
    <t>Мигунова Мария Сергеевна</t>
  </si>
  <si>
    <t>Мирошниченко Максим Дмитриевич</t>
  </si>
  <si>
    <t>Прокопов Кирилл Евгеньевич</t>
  </si>
  <si>
    <t>Фельдман Артем Сергеевич</t>
  </si>
  <si>
    <t>Чихачев Дмитрий Михайлович</t>
  </si>
  <si>
    <t>МФЛ141</t>
  </si>
  <si>
    <t>29016400</t>
  </si>
  <si>
    <t>Научно-педагогическая практика</t>
  </si>
  <si>
    <t>Экзамен</t>
  </si>
  <si>
    <t>2015/2016 учебный год 3 модуль</t>
  </si>
  <si>
    <t>ikPlanned</t>
  </si>
  <si>
    <t>Философская антропология</t>
  </si>
  <si>
    <t>М141МФИЛА016</t>
  </si>
  <si>
    <t>М141МФИЛА009</t>
  </si>
  <si>
    <t>М141МФИЛА004</t>
  </si>
  <si>
    <t>М141МФИЛА008</t>
  </si>
  <si>
    <t>М141МФИЛА020</t>
  </si>
  <si>
    <t>М141МФИЛА006</t>
  </si>
  <si>
    <t>221320017</t>
  </si>
  <si>
    <t>ikPassed</t>
  </si>
  <si>
    <t>М141МФИЛА005</t>
  </si>
  <si>
    <t>М141МФИЛА014</t>
  </si>
  <si>
    <t>М141МФИЛА022</t>
  </si>
  <si>
    <t>М141МФИЛА011</t>
  </si>
  <si>
    <t>Защита выпускной квалификационной работы</t>
  </si>
  <si>
    <t>2015/2016 учебный год 4 модуль</t>
  </si>
  <si>
    <t>Междисциплинарный экзамен по направлению подготовки</t>
  </si>
  <si>
    <t>29006419</t>
  </si>
  <si>
    <t>Научно-исследовательский семинар "Философская антропология"</t>
  </si>
  <si>
    <t>stCommon</t>
  </si>
  <si>
    <t>Бюдж</t>
  </si>
  <si>
    <t>Междисциплинарный экзамен по направлению подготовки (итоговый госэкзамен)</t>
  </si>
  <si>
    <t>Дата выгрузки: 07.07.2016</t>
  </si>
  <si>
    <t>Период: c 2015/2016 учебный год II семестр по 2015/2016 учебный год II семестр</t>
  </si>
  <si>
    <t>Факультет/отделение: Факультет гуманитарных наук</t>
  </si>
  <si>
    <t>Направление подготовки: Философия</t>
  </si>
  <si>
    <t>Уровень образования, номер курса: Магистратура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</si>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</sst>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quotePrefix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W21"/>
  <sheetViews>
    <sheetView tabSelected="1" workbookViewId="0">
      <selection activeCell="G26" sqref="G26"/>
    </sheetView>
  </sheetViews>
  <sheetFormatPr defaultRowHeight="12.75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2" width="10.7109375" style="28" customWidth="1"/>
    <col min="13" max="16" width="10.7109375" style="13" customWidth="1"/>
    <col min="17" max="18" width="10.7109375" style="27" hidden="1" customWidth="1"/>
    <col min="19" max="19" width="10.7109375" style="27" customWidth="1"/>
    <col min="20" max="20" width="10.7109375" style="28" customWidth="1"/>
    <col min="21" max="21" width="10.7109375" style="27" customWidth="1"/>
    <col min="22" max="22" width="10.7109375" style="28" customWidth="1"/>
    <col min="23" max="23" width="10.7109375" style="28" hidden="1" customWidth="1"/>
    <col min="24" max="66" width="10.7109375" style="1" customWidth="1"/>
    <col min="67" max="16384" width="9.140625" style="1"/>
  </cols>
  <sheetData>
    <row r="1" spans="1:23" s="6" customFormat="1" ht="32.25" customHeight="1">
      <c r="A1" s="29" t="s">
        <v>32</v>
      </c>
      <c r="B1" s="20"/>
      <c r="C1" s="20"/>
      <c r="D1" s="20"/>
      <c r="E1" s="20"/>
      <c r="G1" s="19"/>
      <c r="I1" s="24"/>
      <c r="J1" s="24"/>
      <c r="K1" s="24"/>
      <c r="L1" s="24"/>
      <c r="M1" s="11"/>
      <c r="N1" s="11"/>
      <c r="O1" s="11"/>
      <c r="P1" s="11"/>
      <c r="Q1" s="23"/>
      <c r="R1" s="23"/>
      <c r="S1" s="51" t="s">
        <v>25</v>
      </c>
      <c r="T1" s="51"/>
      <c r="U1" s="51"/>
      <c r="V1" s="51"/>
      <c r="W1" s="24"/>
    </row>
    <row r="2" spans="1:23" s="5" customFormat="1" ht="15.75" customHeight="1">
      <c r="A2" s="30" t="s">
        <v>78</v>
      </c>
      <c r="B2" s="6"/>
      <c r="C2" s="6"/>
      <c r="D2" s="6"/>
      <c r="E2" s="6"/>
      <c r="F2" s="6"/>
      <c r="G2" s="17"/>
      <c r="H2" s="6"/>
      <c r="I2" s="24"/>
      <c r="J2" s="24"/>
      <c r="K2" s="24"/>
      <c r="L2" s="24"/>
      <c r="M2" s="6"/>
      <c r="N2" s="6"/>
      <c r="O2" s="6"/>
      <c r="P2" s="12"/>
      <c r="Q2" s="25"/>
      <c r="R2" s="25"/>
      <c r="S2" s="46" t="s">
        <v>24</v>
      </c>
      <c r="T2" s="46"/>
      <c r="U2" s="46"/>
      <c r="V2" s="46"/>
      <c r="W2" s="26"/>
    </row>
    <row r="3" spans="1:23" s="5" customFormat="1" ht="15.75" customHeight="1">
      <c r="A3" s="30" t="s">
        <v>79</v>
      </c>
      <c r="B3" s="6"/>
      <c r="C3" s="6"/>
      <c r="D3" s="6"/>
      <c r="E3" s="6"/>
      <c r="F3" s="6"/>
      <c r="G3" s="17"/>
      <c r="H3" s="6"/>
      <c r="I3" s="24"/>
      <c r="J3" s="24"/>
      <c r="K3" s="24"/>
      <c r="L3" s="24"/>
      <c r="M3" s="6"/>
      <c r="N3" s="6"/>
      <c r="O3" s="6"/>
      <c r="P3" s="12"/>
      <c r="Q3" s="25"/>
      <c r="R3" s="25"/>
      <c r="S3" s="46"/>
      <c r="T3" s="46"/>
      <c r="U3" s="46"/>
      <c r="V3" s="46"/>
      <c r="W3" s="26"/>
    </row>
    <row r="4" spans="1:23" s="5" customFormat="1" ht="15.75" customHeight="1">
      <c r="A4" s="30" t="s">
        <v>80</v>
      </c>
      <c r="B4" s="6"/>
      <c r="C4" s="6"/>
      <c r="D4" s="6"/>
      <c r="E4" s="6"/>
      <c r="F4" s="6"/>
      <c r="G4" s="17"/>
      <c r="H4" s="6"/>
      <c r="I4" s="24"/>
      <c r="J4" s="24"/>
      <c r="K4" s="24"/>
      <c r="L4" s="24"/>
      <c r="M4" s="6"/>
      <c r="N4" s="6"/>
      <c r="O4" s="6"/>
      <c r="P4" s="12"/>
      <c r="Q4" s="25"/>
      <c r="R4" s="25"/>
      <c r="S4" s="25"/>
      <c r="T4" s="26"/>
      <c r="U4" s="25"/>
      <c r="V4" s="26"/>
      <c r="W4" s="26"/>
    </row>
    <row r="5" spans="1:23" s="5" customFormat="1" ht="15.75" customHeight="1">
      <c r="A5" s="30" t="s">
        <v>81</v>
      </c>
      <c r="B5" s="6"/>
      <c r="C5" s="6"/>
      <c r="D5" s="6"/>
      <c r="E5" s="6"/>
      <c r="F5" s="6"/>
      <c r="G5" s="6"/>
      <c r="H5" s="6"/>
      <c r="I5" s="24"/>
      <c r="J5" s="24"/>
      <c r="K5" s="24"/>
      <c r="L5" s="24"/>
      <c r="M5" s="6"/>
      <c r="N5" s="6"/>
      <c r="O5" s="6"/>
      <c r="P5" s="12"/>
      <c r="Q5" s="25"/>
      <c r="R5" s="25"/>
      <c r="S5" s="25"/>
      <c r="T5" s="26"/>
      <c r="U5" s="25"/>
      <c r="V5" s="26"/>
      <c r="W5" s="26"/>
    </row>
    <row r="6" spans="1:23" s="5" customFormat="1" ht="15.75" customHeight="1">
      <c r="A6" s="30" t="s">
        <v>82</v>
      </c>
      <c r="B6" s="8"/>
      <c r="C6" s="4"/>
      <c r="D6" s="4"/>
      <c r="E6" s="4"/>
      <c r="F6" s="4"/>
      <c r="G6" s="18"/>
      <c r="I6" s="42"/>
      <c r="J6" s="26" t="s">
        <v>83</v>
      </c>
      <c r="K6" s="26"/>
      <c r="L6" s="26"/>
      <c r="M6" s="12"/>
      <c r="N6" s="12"/>
      <c r="O6" s="12"/>
      <c r="P6" s="12"/>
      <c r="Q6" s="25"/>
      <c r="R6" s="25"/>
      <c r="S6" s="25"/>
      <c r="T6" s="26"/>
      <c r="U6" s="25"/>
      <c r="V6" s="26"/>
      <c r="W6" s="26"/>
    </row>
    <row r="7" spans="1:23" s="5" customFormat="1" ht="15.75" customHeight="1">
      <c r="A7" s="18"/>
      <c r="B7" s="8"/>
      <c r="G7" s="21"/>
      <c r="I7" s="26"/>
      <c r="J7" s="26"/>
      <c r="K7" s="26"/>
      <c r="L7" s="26"/>
      <c r="M7" s="12"/>
      <c r="N7" s="12"/>
      <c r="O7" s="12"/>
      <c r="P7" s="12"/>
      <c r="Q7" s="25"/>
      <c r="R7" s="25"/>
      <c r="S7" s="25"/>
      <c r="T7" s="26"/>
      <c r="U7" s="25"/>
      <c r="V7" s="26"/>
      <c r="W7" s="26"/>
    </row>
    <row r="8" spans="1:23" s="2" customFormat="1" ht="20.25" customHeight="1">
      <c r="A8" s="45" t="s">
        <v>2</v>
      </c>
      <c r="B8" s="47" t="s">
        <v>3</v>
      </c>
      <c r="C8" s="45" t="s">
        <v>0</v>
      </c>
      <c r="D8" s="45" t="s">
        <v>7</v>
      </c>
      <c r="E8" s="45" t="s">
        <v>1</v>
      </c>
      <c r="F8" s="45" t="s">
        <v>36</v>
      </c>
      <c r="G8" s="45" t="s">
        <v>6</v>
      </c>
      <c r="I8" s="32" t="s">
        <v>55</v>
      </c>
      <c r="J8" s="44" t="s">
        <v>71</v>
      </c>
      <c r="K8" s="45"/>
      <c r="L8" s="45"/>
      <c r="M8" s="48" t="s">
        <v>19</v>
      </c>
      <c r="N8" s="48" t="s">
        <v>20</v>
      </c>
      <c r="O8" s="49" t="s">
        <v>30</v>
      </c>
      <c r="P8" s="48" t="s">
        <v>21</v>
      </c>
      <c r="Q8" s="43" t="s">
        <v>26</v>
      </c>
      <c r="R8" s="43" t="s">
        <v>27</v>
      </c>
      <c r="S8" s="50" t="s">
        <v>28</v>
      </c>
      <c r="T8" s="43" t="s">
        <v>5</v>
      </c>
      <c r="U8" s="43" t="s">
        <v>22</v>
      </c>
      <c r="V8" s="43" t="s">
        <v>23</v>
      </c>
      <c r="W8" s="52" t="s">
        <v>31</v>
      </c>
    </row>
    <row r="9" spans="1:23" s="2" customFormat="1" ht="20.25" customHeight="1">
      <c r="A9" s="45"/>
      <c r="B9" s="47"/>
      <c r="C9" s="45"/>
      <c r="D9" s="45"/>
      <c r="E9" s="45"/>
      <c r="F9" s="45"/>
      <c r="G9" s="45"/>
      <c r="I9" s="32" t="s">
        <v>54</v>
      </c>
      <c r="J9" s="44" t="s">
        <v>54</v>
      </c>
      <c r="K9" s="45"/>
      <c r="L9" s="45"/>
      <c r="M9" s="48"/>
      <c r="N9" s="48"/>
      <c r="O9" s="49"/>
      <c r="P9" s="48"/>
      <c r="Q9" s="43"/>
      <c r="R9" s="43"/>
      <c r="S9" s="50"/>
      <c r="T9" s="43"/>
      <c r="U9" s="43"/>
      <c r="V9" s="43"/>
      <c r="W9" s="52"/>
    </row>
    <row r="10" spans="1:23" s="3" customFormat="1" ht="200.1" customHeight="1">
      <c r="A10" s="45"/>
      <c r="B10" s="47"/>
      <c r="C10" s="45"/>
      <c r="D10" s="45"/>
      <c r="E10" s="45"/>
      <c r="F10" s="45"/>
      <c r="G10" s="45"/>
      <c r="H10" s="22" t="s">
        <v>29</v>
      </c>
      <c r="I10" s="33" t="s">
        <v>53</v>
      </c>
      <c r="J10" s="33" t="s">
        <v>70</v>
      </c>
      <c r="K10" s="33" t="s">
        <v>77</v>
      </c>
      <c r="L10" s="33" t="s">
        <v>74</v>
      </c>
      <c r="M10" s="48"/>
      <c r="N10" s="48"/>
      <c r="O10" s="49"/>
      <c r="P10" s="48"/>
      <c r="Q10" s="43"/>
      <c r="R10" s="43"/>
      <c r="S10" s="50"/>
      <c r="T10" s="43"/>
      <c r="U10" s="43"/>
      <c r="V10" s="43"/>
      <c r="W10" s="52"/>
    </row>
    <row r="11" spans="1:23" s="10" customFormat="1" ht="18.75" customHeight="1">
      <c r="A11" s="53" t="s">
        <v>4</v>
      </c>
      <c r="B11" s="53"/>
      <c r="C11" s="53"/>
      <c r="D11" s="53"/>
      <c r="E11" s="53"/>
      <c r="F11" s="53"/>
      <c r="G11" s="53"/>
      <c r="I11" s="34">
        <v>9</v>
      </c>
      <c r="J11" s="34">
        <v>6</v>
      </c>
      <c r="K11" s="34">
        <v>6</v>
      </c>
      <c r="L11" s="34">
        <v>7</v>
      </c>
      <c r="M11" s="48"/>
      <c r="N11" s="48"/>
      <c r="O11" s="49"/>
      <c r="P11" s="48"/>
      <c r="Q11" s="43"/>
      <c r="R11" s="43"/>
      <c r="S11" s="50"/>
      <c r="T11" s="43"/>
      <c r="U11" s="43"/>
      <c r="V11" s="43"/>
      <c r="W11" s="52"/>
    </row>
    <row r="12" spans="1:23">
      <c r="A12" s="35">
        <v>1</v>
      </c>
      <c r="B12" s="36" t="s">
        <v>68</v>
      </c>
      <c r="C12" s="37" t="s">
        <v>47</v>
      </c>
      <c r="D12" s="37">
        <v>748081124</v>
      </c>
      <c r="E12" s="38" t="s">
        <v>51</v>
      </c>
      <c r="F12" s="37" t="s">
        <v>57</v>
      </c>
      <c r="G12" s="38" t="s">
        <v>76</v>
      </c>
      <c r="H12" s="1">
        <f>MATCH(D12,Данные!$D:$D,0)</f>
        <v>13</v>
      </c>
      <c r="I12" s="39">
        <v>10</v>
      </c>
      <c r="J12" s="39">
        <v>10</v>
      </c>
      <c r="K12" s="39">
        <v>10</v>
      </c>
      <c r="L12" s="39">
        <v>10</v>
      </c>
      <c r="M12" s="40">
        <v>280</v>
      </c>
      <c r="N12" s="40">
        <f>IF(O12 &gt; 0, MAX(O$12:O$21) / O12, 0)</f>
        <v>1</v>
      </c>
      <c r="O12" s="40">
        <v>28</v>
      </c>
      <c r="P12" s="40">
        <f t="shared" ref="P12:P21" si="0">M12*N12</f>
        <v>280</v>
      </c>
      <c r="Q12" s="41">
        <v>40</v>
      </c>
      <c r="R12" s="41">
        <v>4</v>
      </c>
      <c r="S12" s="41">
        <f t="shared" ref="S12:S21" si="1">IF(R12 &gt; 0,Q12/R12,0)</f>
        <v>10</v>
      </c>
      <c r="T12" s="39">
        <f>MIN($I12:L12)</f>
        <v>10</v>
      </c>
      <c r="U12" s="41"/>
      <c r="V12" s="39">
        <v>4</v>
      </c>
      <c r="W12" s="28">
        <v>1</v>
      </c>
    </row>
    <row r="13" spans="1:23">
      <c r="A13" s="35">
        <v>2</v>
      </c>
      <c r="B13" s="36" t="s">
        <v>62</v>
      </c>
      <c r="C13" s="37" t="s">
        <v>50</v>
      </c>
      <c r="D13" s="37">
        <v>748081770</v>
      </c>
      <c r="E13" s="38" t="s">
        <v>51</v>
      </c>
      <c r="F13" s="37" t="s">
        <v>57</v>
      </c>
      <c r="G13" s="38" t="s">
        <v>76</v>
      </c>
      <c r="H13" s="1">
        <f>MATCH(D13,Данные!$D:$D,0)</f>
        <v>8</v>
      </c>
      <c r="I13" s="39">
        <v>10</v>
      </c>
      <c r="J13" s="39">
        <v>10</v>
      </c>
      <c r="K13" s="39">
        <v>9</v>
      </c>
      <c r="L13" s="39">
        <v>9</v>
      </c>
      <c r="M13" s="40">
        <v>267</v>
      </c>
      <c r="N13" s="40">
        <f>IF(O13 &gt; 0, MAX(O$12:O$21) / O13, 0)</f>
        <v>1</v>
      </c>
      <c r="O13" s="40">
        <v>28</v>
      </c>
      <c r="P13" s="40">
        <f t="shared" si="0"/>
        <v>267</v>
      </c>
      <c r="Q13" s="41">
        <v>38</v>
      </c>
      <c r="R13" s="41">
        <v>4</v>
      </c>
      <c r="S13" s="41">
        <f t="shared" si="1"/>
        <v>9.5</v>
      </c>
      <c r="T13" s="39">
        <f>MIN($I13:L13)</f>
        <v>9</v>
      </c>
      <c r="U13" s="41"/>
      <c r="V13" s="39">
        <v>4</v>
      </c>
      <c r="W13" s="28">
        <v>2</v>
      </c>
    </row>
    <row r="14" spans="1:23">
      <c r="A14" s="35">
        <v>3</v>
      </c>
      <c r="B14" s="36" t="s">
        <v>61</v>
      </c>
      <c r="C14" s="37" t="s">
        <v>41</v>
      </c>
      <c r="D14" s="37">
        <v>748080377</v>
      </c>
      <c r="E14" s="38" t="s">
        <v>51</v>
      </c>
      <c r="F14" s="37" t="s">
        <v>57</v>
      </c>
      <c r="G14" s="38" t="s">
        <v>76</v>
      </c>
      <c r="H14" s="1">
        <f>MATCH(D14,Данные!$D:$D,0)</f>
        <v>7</v>
      </c>
      <c r="I14" s="39">
        <v>10</v>
      </c>
      <c r="J14" s="39">
        <v>10</v>
      </c>
      <c r="K14" s="39">
        <v>10</v>
      </c>
      <c r="L14" s="39">
        <v>8</v>
      </c>
      <c r="M14" s="40">
        <v>266</v>
      </c>
      <c r="N14" s="40">
        <f>IF(O14 &gt; 0, MAX(O$12:O$21) / O14, 0)</f>
        <v>1</v>
      </c>
      <c r="O14" s="40">
        <v>28</v>
      </c>
      <c r="P14" s="40">
        <f t="shared" si="0"/>
        <v>266</v>
      </c>
      <c r="Q14" s="41">
        <v>38</v>
      </c>
      <c r="R14" s="41">
        <v>4</v>
      </c>
      <c r="S14" s="41">
        <f t="shared" si="1"/>
        <v>9.5</v>
      </c>
      <c r="T14" s="39">
        <f>MIN($I14:L14)</f>
        <v>8</v>
      </c>
      <c r="U14" s="41"/>
      <c r="V14" s="39">
        <v>4</v>
      </c>
      <c r="W14" s="28">
        <v>3</v>
      </c>
    </row>
    <row r="15" spans="1:23">
      <c r="A15" s="35">
        <v>4</v>
      </c>
      <c r="B15" s="36" t="s">
        <v>58</v>
      </c>
      <c r="C15" s="37" t="s">
        <v>48</v>
      </c>
      <c r="D15" s="37">
        <v>748081451</v>
      </c>
      <c r="E15" s="38" t="s">
        <v>51</v>
      </c>
      <c r="F15" s="37" t="s">
        <v>57</v>
      </c>
      <c r="G15" s="38" t="s">
        <v>76</v>
      </c>
      <c r="H15" s="1">
        <f>MATCH(D15,Данные!$D:$D,0)</f>
        <v>4</v>
      </c>
      <c r="I15" s="39">
        <v>10</v>
      </c>
      <c r="J15" s="39">
        <v>7</v>
      </c>
      <c r="K15" s="39">
        <v>10</v>
      </c>
      <c r="L15" s="39">
        <v>10</v>
      </c>
      <c r="M15" s="40">
        <v>262</v>
      </c>
      <c r="N15" s="40">
        <f>IF(O15 &gt; 0, MAX(O$12:O$21) / O15, 0)</f>
        <v>1</v>
      </c>
      <c r="O15" s="40">
        <v>28</v>
      </c>
      <c r="P15" s="40">
        <f t="shared" si="0"/>
        <v>262</v>
      </c>
      <c r="Q15" s="41">
        <v>37</v>
      </c>
      <c r="R15" s="41">
        <v>4</v>
      </c>
      <c r="S15" s="41">
        <f t="shared" si="1"/>
        <v>9.25</v>
      </c>
      <c r="T15" s="39">
        <f>MIN($I15:L15)</f>
        <v>7</v>
      </c>
      <c r="U15" s="41"/>
      <c r="V15" s="39">
        <v>4</v>
      </c>
      <c r="W15" s="28">
        <v>4</v>
      </c>
    </row>
    <row r="16" spans="1:23">
      <c r="A16" s="35">
        <v>5</v>
      </c>
      <c r="B16" s="36" t="s">
        <v>63</v>
      </c>
      <c r="C16" s="37" t="s">
        <v>40</v>
      </c>
      <c r="D16" s="37">
        <v>748080169</v>
      </c>
      <c r="E16" s="38" t="s">
        <v>51</v>
      </c>
      <c r="F16" s="37" t="s">
        <v>57</v>
      </c>
      <c r="G16" s="38" t="s">
        <v>76</v>
      </c>
      <c r="H16" s="1">
        <f>MATCH(D16,Данные!$D:$D,0)</f>
        <v>9</v>
      </c>
      <c r="I16" s="39">
        <v>9</v>
      </c>
      <c r="J16" s="39">
        <v>6</v>
      </c>
      <c r="K16" s="39">
        <v>10</v>
      </c>
      <c r="L16" s="39">
        <v>10</v>
      </c>
      <c r="M16" s="40">
        <v>247</v>
      </c>
      <c r="N16" s="40">
        <f>IF(O16 &gt; 0, MAX(O$12:O$21) / O16, 0)</f>
        <v>1</v>
      </c>
      <c r="O16" s="40">
        <v>28</v>
      </c>
      <c r="P16" s="40">
        <f t="shared" si="0"/>
        <v>247</v>
      </c>
      <c r="Q16" s="41">
        <v>35</v>
      </c>
      <c r="R16" s="41">
        <v>4</v>
      </c>
      <c r="S16" s="41">
        <f t="shared" si="1"/>
        <v>8.75</v>
      </c>
      <c r="T16" s="39">
        <f>MIN($I16:L16)</f>
        <v>6</v>
      </c>
      <c r="U16" s="41"/>
      <c r="V16" s="39">
        <v>4</v>
      </c>
      <c r="W16" s="28">
        <v>5</v>
      </c>
    </row>
    <row r="17" spans="1:23">
      <c r="A17" s="35">
        <v>6</v>
      </c>
      <c r="B17" s="36" t="s">
        <v>59</v>
      </c>
      <c r="C17" s="37" t="s">
        <v>42</v>
      </c>
      <c r="D17" s="37">
        <v>748080466</v>
      </c>
      <c r="E17" s="38" t="s">
        <v>51</v>
      </c>
      <c r="F17" s="37" t="s">
        <v>57</v>
      </c>
      <c r="G17" s="38" t="s">
        <v>76</v>
      </c>
      <c r="H17" s="1">
        <f>MATCH(D17,Данные!$D:$D,0)</f>
        <v>5</v>
      </c>
      <c r="I17" s="39">
        <v>9</v>
      </c>
      <c r="J17" s="39">
        <v>8</v>
      </c>
      <c r="K17" s="39">
        <v>9</v>
      </c>
      <c r="L17" s="39">
        <v>9</v>
      </c>
      <c r="M17" s="40">
        <v>246</v>
      </c>
      <c r="N17" s="40">
        <f>IF(O17 &gt; 0, MAX(O$12:O$21) / O17, 0)</f>
        <v>1</v>
      </c>
      <c r="O17" s="40">
        <v>28</v>
      </c>
      <c r="P17" s="40">
        <f t="shared" si="0"/>
        <v>246</v>
      </c>
      <c r="Q17" s="41">
        <v>35</v>
      </c>
      <c r="R17" s="41">
        <v>4</v>
      </c>
      <c r="S17" s="41">
        <f t="shared" si="1"/>
        <v>8.75</v>
      </c>
      <c r="T17" s="39">
        <f>MIN($I17:L17)</f>
        <v>8</v>
      </c>
      <c r="U17" s="41"/>
      <c r="V17" s="39">
        <v>4</v>
      </c>
      <c r="W17" s="28">
        <v>6</v>
      </c>
    </row>
    <row r="18" spans="1:23">
      <c r="A18" s="35">
        <v>7</v>
      </c>
      <c r="B18" s="36" t="s">
        <v>67</v>
      </c>
      <c r="C18" s="37" t="s">
        <v>46</v>
      </c>
      <c r="D18" s="37">
        <v>748081019</v>
      </c>
      <c r="E18" s="38" t="s">
        <v>51</v>
      </c>
      <c r="F18" s="37" t="s">
        <v>57</v>
      </c>
      <c r="G18" s="38" t="s">
        <v>76</v>
      </c>
      <c r="H18" s="1">
        <f>MATCH(D18,Данные!$D:$D,0)</f>
        <v>12</v>
      </c>
      <c r="I18" s="39">
        <v>9</v>
      </c>
      <c r="J18" s="39">
        <v>7</v>
      </c>
      <c r="K18" s="39">
        <v>7</v>
      </c>
      <c r="L18" s="39">
        <v>7</v>
      </c>
      <c r="M18" s="40">
        <v>214</v>
      </c>
      <c r="N18" s="40">
        <f>IF(O18 &gt; 0, MAX(O$12:O$21) / O18, 0)</f>
        <v>1</v>
      </c>
      <c r="O18" s="40">
        <v>28</v>
      </c>
      <c r="P18" s="40">
        <f t="shared" si="0"/>
        <v>214</v>
      </c>
      <c r="Q18" s="41">
        <v>30</v>
      </c>
      <c r="R18" s="41">
        <v>4</v>
      </c>
      <c r="S18" s="41">
        <f t="shared" si="1"/>
        <v>7.5</v>
      </c>
      <c r="T18" s="39">
        <f>MIN($I18:L18)</f>
        <v>7</v>
      </c>
      <c r="U18" s="41"/>
      <c r="V18" s="39">
        <v>4</v>
      </c>
      <c r="W18" s="28">
        <v>7</v>
      </c>
    </row>
    <row r="19" spans="1:23">
      <c r="A19" s="35">
        <v>8</v>
      </c>
      <c r="B19" s="36" t="s">
        <v>69</v>
      </c>
      <c r="C19" s="37" t="s">
        <v>43</v>
      </c>
      <c r="D19" s="37">
        <v>748080577</v>
      </c>
      <c r="E19" s="38" t="s">
        <v>51</v>
      </c>
      <c r="F19" s="37" t="s">
        <v>57</v>
      </c>
      <c r="G19" s="38" t="s">
        <v>76</v>
      </c>
      <c r="H19" s="1">
        <f>MATCH(D19,Данные!$D:$D,0)</f>
        <v>14</v>
      </c>
      <c r="I19" s="39">
        <v>9</v>
      </c>
      <c r="J19" s="39">
        <v>7</v>
      </c>
      <c r="K19" s="39">
        <v>5</v>
      </c>
      <c r="L19" s="39">
        <v>8</v>
      </c>
      <c r="M19" s="40">
        <v>209</v>
      </c>
      <c r="N19" s="40">
        <f>IF(O19 &gt; 0, MAX(O$12:O$21) / O19, 0)</f>
        <v>1</v>
      </c>
      <c r="O19" s="40">
        <v>28</v>
      </c>
      <c r="P19" s="40">
        <f t="shared" si="0"/>
        <v>209</v>
      </c>
      <c r="Q19" s="41">
        <v>29</v>
      </c>
      <c r="R19" s="41">
        <v>4</v>
      </c>
      <c r="S19" s="41">
        <f t="shared" si="1"/>
        <v>7.25</v>
      </c>
      <c r="T19" s="39">
        <f>MIN($I19:L19)</f>
        <v>5</v>
      </c>
      <c r="U19" s="41"/>
      <c r="V19" s="39">
        <v>4</v>
      </c>
      <c r="W19" s="28">
        <v>8</v>
      </c>
    </row>
    <row r="20" spans="1:23">
      <c r="A20" s="35">
        <v>9</v>
      </c>
      <c r="B20" s="36" t="s">
        <v>60</v>
      </c>
      <c r="C20" s="37" t="s">
        <v>38</v>
      </c>
      <c r="D20" s="37">
        <v>748079949</v>
      </c>
      <c r="E20" s="38" t="s">
        <v>51</v>
      </c>
      <c r="F20" s="37" t="s">
        <v>57</v>
      </c>
      <c r="G20" s="38" t="s">
        <v>76</v>
      </c>
      <c r="H20" s="1">
        <f>MATCH(D20,Данные!$D:$D,0)</f>
        <v>6</v>
      </c>
      <c r="I20" s="39">
        <v>10</v>
      </c>
      <c r="J20" s="39">
        <v>7</v>
      </c>
      <c r="K20" s="39">
        <v>4</v>
      </c>
      <c r="L20" s="39">
        <v>6</v>
      </c>
      <c r="M20" s="40">
        <v>198</v>
      </c>
      <c r="N20" s="40">
        <f>IF(O20 &gt; 0, MAX(O$12:O$21) / O20, 0)</f>
        <v>1</v>
      </c>
      <c r="O20" s="40">
        <v>28</v>
      </c>
      <c r="P20" s="40">
        <f t="shared" si="0"/>
        <v>198</v>
      </c>
      <c r="Q20" s="41">
        <v>27</v>
      </c>
      <c r="R20" s="41">
        <v>4</v>
      </c>
      <c r="S20" s="41">
        <f t="shared" si="1"/>
        <v>6.75</v>
      </c>
      <c r="T20" s="39">
        <f>MIN($I20:L20)</f>
        <v>4</v>
      </c>
      <c r="U20" s="41"/>
      <c r="V20" s="39">
        <v>4</v>
      </c>
      <c r="W20" s="28">
        <v>9</v>
      </c>
    </row>
    <row r="21" spans="1:23">
      <c r="A21" s="35">
        <v>10</v>
      </c>
      <c r="B21" s="36" t="s">
        <v>73</v>
      </c>
      <c r="C21" s="37" t="s">
        <v>44</v>
      </c>
      <c r="D21" s="37">
        <v>1580741460</v>
      </c>
      <c r="E21" s="38" t="s">
        <v>51</v>
      </c>
      <c r="F21" s="37" t="s">
        <v>57</v>
      </c>
      <c r="G21" s="38" t="s">
        <v>76</v>
      </c>
      <c r="H21" s="1">
        <f>MATCH(D21,Данные!$D:$D,0)</f>
        <v>37</v>
      </c>
      <c r="I21" s="39"/>
      <c r="J21" s="39">
        <v>7</v>
      </c>
      <c r="K21" s="39">
        <v>5</v>
      </c>
      <c r="L21" s="39"/>
      <c r="M21" s="40">
        <v>30</v>
      </c>
      <c r="N21" s="40">
        <f>IF(O21 &gt; 0, MAX(O$12:O$21) / O21, 0)</f>
        <v>4.666666666666667</v>
      </c>
      <c r="O21" s="40">
        <v>6</v>
      </c>
      <c r="P21" s="40">
        <f t="shared" si="0"/>
        <v>140</v>
      </c>
      <c r="Q21" s="41">
        <v>5</v>
      </c>
      <c r="R21" s="41">
        <v>1</v>
      </c>
      <c r="S21" s="41">
        <f t="shared" si="1"/>
        <v>5</v>
      </c>
      <c r="T21" s="39">
        <f>MIN($I21:L21)</f>
        <v>5</v>
      </c>
      <c r="U21" s="41"/>
      <c r="V21" s="39">
        <v>1</v>
      </c>
      <c r="W21" s="28">
        <v>10</v>
      </c>
    </row>
  </sheetData>
  <sortState ref="B12:W24">
    <sortCondition descending="1" ref="P6"/>
    <sortCondition descending="1" ref="S6"/>
  </sortState>
  <mergeCells count="23">
    <mergeCell ref="W8:W11"/>
    <mergeCell ref="A11:G11"/>
    <mergeCell ref="V8:V11"/>
    <mergeCell ref="M8:M11"/>
    <mergeCell ref="P8:P11"/>
    <mergeCell ref="S1:V1"/>
    <mergeCell ref="T8:T11"/>
    <mergeCell ref="R8:R11"/>
    <mergeCell ref="G8:G10"/>
    <mergeCell ref="E8:E10"/>
    <mergeCell ref="F8:F10"/>
    <mergeCell ref="B8:B10"/>
    <mergeCell ref="C8:C10"/>
    <mergeCell ref="A8:A10"/>
    <mergeCell ref="N8:N11"/>
    <mergeCell ref="D8:D10"/>
    <mergeCell ref="Q8:Q11"/>
    <mergeCell ref="J8:L8"/>
    <mergeCell ref="J9:L9"/>
    <mergeCell ref="S2:V3"/>
    <mergeCell ref="U8:U11"/>
    <mergeCell ref="O8:O11"/>
    <mergeCell ref="S8:S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51"/>
  <sheetViews>
    <sheetView workbookViewId="0"/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>
      <c r="A3" s="17">
        <v>1581809344</v>
      </c>
      <c r="C3" s="17" t="s">
        <v>51</v>
      </c>
      <c r="D3" s="17">
        <v>1581795627</v>
      </c>
      <c r="E3" s="7" t="s">
        <v>45</v>
      </c>
      <c r="F3" s="31" t="s">
        <v>52</v>
      </c>
      <c r="G3" s="7" t="s">
        <v>53</v>
      </c>
      <c r="H3" s="17">
        <v>9</v>
      </c>
      <c r="I3" s="17" t="s">
        <v>54</v>
      </c>
      <c r="J3" s="17" t="s">
        <v>55</v>
      </c>
      <c r="L3" s="17">
        <v>0</v>
      </c>
      <c r="M3" s="17">
        <v>9</v>
      </c>
      <c r="O3" s="17">
        <v>0</v>
      </c>
      <c r="P3">
        <v>1007202193</v>
      </c>
      <c r="Q3">
        <v>4347</v>
      </c>
      <c r="R3" t="s">
        <v>56</v>
      </c>
      <c r="T3" t="s">
        <v>57</v>
      </c>
      <c r="U3" t="e">
        <f>MATCH(D3,Отчет!$D:$D,0)</f>
        <v>#N/A</v>
      </c>
    </row>
    <row r="4" spans="1:21">
      <c r="A4" s="17">
        <v>1178841582</v>
      </c>
      <c r="B4" s="17">
        <v>10</v>
      </c>
      <c r="C4" s="17" t="s">
        <v>51</v>
      </c>
      <c r="D4" s="17">
        <v>748081451</v>
      </c>
      <c r="E4" s="7" t="s">
        <v>48</v>
      </c>
      <c r="F4" s="17" t="s">
        <v>58</v>
      </c>
      <c r="G4" s="7" t="s">
        <v>53</v>
      </c>
      <c r="H4" s="17">
        <v>9</v>
      </c>
      <c r="I4" s="17" t="s">
        <v>54</v>
      </c>
      <c r="J4" s="17" t="s">
        <v>55</v>
      </c>
      <c r="L4" s="17">
        <v>90</v>
      </c>
      <c r="M4" s="17">
        <v>9</v>
      </c>
      <c r="N4" s="17">
        <v>1</v>
      </c>
      <c r="O4" s="17">
        <v>1</v>
      </c>
      <c r="P4">
        <v>1007202193</v>
      </c>
      <c r="Q4">
        <v>4347</v>
      </c>
      <c r="T4" t="s">
        <v>57</v>
      </c>
      <c r="U4">
        <f>MATCH(D4,Отчет!$D:$D,0)</f>
        <v>15</v>
      </c>
    </row>
    <row r="5" spans="1:21">
      <c r="A5" s="17">
        <v>1178841266</v>
      </c>
      <c r="B5" s="17">
        <v>9</v>
      </c>
      <c r="C5" s="17" t="s">
        <v>51</v>
      </c>
      <c r="D5" s="17">
        <v>748080466</v>
      </c>
      <c r="E5" s="7" t="s">
        <v>42</v>
      </c>
      <c r="F5" s="17" t="s">
        <v>59</v>
      </c>
      <c r="G5" s="7" t="s">
        <v>53</v>
      </c>
      <c r="H5" s="17">
        <v>9</v>
      </c>
      <c r="I5" s="17" t="s">
        <v>54</v>
      </c>
      <c r="J5" s="17" t="s">
        <v>55</v>
      </c>
      <c r="L5" s="17">
        <v>81</v>
      </c>
      <c r="M5" s="17">
        <v>9</v>
      </c>
      <c r="N5" s="17">
        <v>1</v>
      </c>
      <c r="O5" s="17">
        <v>1</v>
      </c>
      <c r="P5">
        <v>1007202193</v>
      </c>
      <c r="Q5">
        <v>4347</v>
      </c>
      <c r="T5" t="s">
        <v>57</v>
      </c>
      <c r="U5">
        <f>MATCH(D5,Отчет!$D:$D,0)</f>
        <v>17</v>
      </c>
    </row>
    <row r="6" spans="1:21">
      <c r="A6" s="17">
        <v>1178841151</v>
      </c>
      <c r="B6" s="17">
        <v>10</v>
      </c>
      <c r="D6" s="17">
        <v>748079949</v>
      </c>
      <c r="E6" s="7" t="s">
        <v>38</v>
      </c>
      <c r="F6" s="17" t="s">
        <v>60</v>
      </c>
      <c r="G6" s="7" t="s">
        <v>53</v>
      </c>
      <c r="H6" s="17">
        <v>9</v>
      </c>
      <c r="I6" s="17" t="s">
        <v>54</v>
      </c>
      <c r="J6" s="17" t="s">
        <v>55</v>
      </c>
      <c r="L6" s="17">
        <v>90</v>
      </c>
      <c r="M6" s="17">
        <v>9</v>
      </c>
      <c r="N6" s="17">
        <v>1</v>
      </c>
      <c r="O6" s="17">
        <v>1</v>
      </c>
      <c r="P6">
        <v>1007202193</v>
      </c>
      <c r="Q6">
        <v>4347</v>
      </c>
      <c r="T6" t="s">
        <v>57</v>
      </c>
      <c r="U6">
        <f>MATCH(D6,Отчет!$D:$D,0)</f>
        <v>20</v>
      </c>
    </row>
    <row r="7" spans="1:21">
      <c r="A7" s="17">
        <v>1178841243</v>
      </c>
      <c r="B7" s="17">
        <v>10</v>
      </c>
      <c r="D7" s="17">
        <v>748080377</v>
      </c>
      <c r="E7" s="7" t="s">
        <v>41</v>
      </c>
      <c r="F7" s="17" t="s">
        <v>61</v>
      </c>
      <c r="G7" s="7" t="s">
        <v>53</v>
      </c>
      <c r="H7" s="17">
        <v>9</v>
      </c>
      <c r="I7" s="17" t="s">
        <v>54</v>
      </c>
      <c r="J7" s="17" t="s">
        <v>55</v>
      </c>
      <c r="L7" s="17">
        <v>90</v>
      </c>
      <c r="M7" s="17">
        <v>9</v>
      </c>
      <c r="N7" s="17">
        <v>1</v>
      </c>
      <c r="O7" s="17">
        <v>1</v>
      </c>
      <c r="P7">
        <v>1007202193</v>
      </c>
      <c r="Q7">
        <v>4347</v>
      </c>
      <c r="T7" t="s">
        <v>57</v>
      </c>
      <c r="U7">
        <f>MATCH(D7,Отчет!$D:$D,0)</f>
        <v>14</v>
      </c>
    </row>
    <row r="8" spans="1:21">
      <c r="A8" s="17">
        <v>1178841649</v>
      </c>
      <c r="B8" s="17">
        <v>10</v>
      </c>
      <c r="C8" s="17" t="s">
        <v>51</v>
      </c>
      <c r="D8" s="17">
        <v>748081770</v>
      </c>
      <c r="E8" s="7" t="s">
        <v>50</v>
      </c>
      <c r="F8" s="17" t="s">
        <v>62</v>
      </c>
      <c r="G8" s="7" t="s">
        <v>53</v>
      </c>
      <c r="H8" s="17">
        <v>9</v>
      </c>
      <c r="I8" s="17" t="s">
        <v>54</v>
      </c>
      <c r="J8" s="17" t="s">
        <v>55</v>
      </c>
      <c r="L8" s="17">
        <v>90</v>
      </c>
      <c r="M8" s="17">
        <v>9</v>
      </c>
      <c r="N8" s="17">
        <v>1</v>
      </c>
      <c r="O8" s="17">
        <v>1</v>
      </c>
      <c r="P8">
        <v>1007202193</v>
      </c>
      <c r="Q8">
        <v>4347</v>
      </c>
      <c r="T8" t="s">
        <v>57</v>
      </c>
      <c r="U8">
        <f>MATCH(D8,Отчет!$D:$D,0)</f>
        <v>13</v>
      </c>
    </row>
    <row r="9" spans="1:21">
      <c r="A9" s="17">
        <v>1178841220</v>
      </c>
      <c r="B9" s="17">
        <v>9</v>
      </c>
      <c r="C9" s="17" t="s">
        <v>51</v>
      </c>
      <c r="D9" s="17">
        <v>748080169</v>
      </c>
      <c r="E9" s="7" t="s">
        <v>40</v>
      </c>
      <c r="F9" s="17" t="s">
        <v>63</v>
      </c>
      <c r="G9" s="7" t="s">
        <v>53</v>
      </c>
      <c r="H9" s="17">
        <v>9</v>
      </c>
      <c r="I9" s="17" t="s">
        <v>54</v>
      </c>
      <c r="J9" s="17" t="s">
        <v>55</v>
      </c>
      <c r="L9" s="17">
        <v>81</v>
      </c>
      <c r="M9" s="17">
        <v>9</v>
      </c>
      <c r="N9" s="17">
        <v>1</v>
      </c>
      <c r="O9" s="17">
        <v>1</v>
      </c>
      <c r="P9">
        <v>1007202193</v>
      </c>
      <c r="Q9">
        <v>4347</v>
      </c>
      <c r="T9" t="s">
        <v>57</v>
      </c>
      <c r="U9">
        <f>MATCH(D9,Отчет!$D:$D,0)</f>
        <v>16</v>
      </c>
    </row>
    <row r="10" spans="1:21">
      <c r="A10" s="17">
        <v>1581820657</v>
      </c>
      <c r="B10" s="17">
        <v>8</v>
      </c>
      <c r="C10" s="17" t="s">
        <v>51</v>
      </c>
      <c r="D10" s="17">
        <v>1581819675</v>
      </c>
      <c r="E10" s="7" t="s">
        <v>49</v>
      </c>
      <c r="F10" s="31" t="s">
        <v>64</v>
      </c>
      <c r="G10" s="7" t="s">
        <v>53</v>
      </c>
      <c r="H10" s="17">
        <v>9</v>
      </c>
      <c r="I10" s="17" t="s">
        <v>54</v>
      </c>
      <c r="J10" s="17" t="s">
        <v>55</v>
      </c>
      <c r="L10" s="17">
        <v>72</v>
      </c>
      <c r="M10" s="17">
        <v>9</v>
      </c>
      <c r="N10" s="17">
        <v>1</v>
      </c>
      <c r="O10" s="17">
        <v>0</v>
      </c>
      <c r="P10">
        <v>1007202193</v>
      </c>
      <c r="Q10">
        <v>4347</v>
      </c>
      <c r="R10" t="s">
        <v>65</v>
      </c>
      <c r="T10" t="s">
        <v>57</v>
      </c>
      <c r="U10" t="e">
        <f>MATCH(D10,Отчет!$D:$D,0)</f>
        <v>#N/A</v>
      </c>
    </row>
    <row r="11" spans="1:21">
      <c r="A11" s="17">
        <v>1178841197</v>
      </c>
      <c r="B11" s="17">
        <v>9</v>
      </c>
      <c r="C11" s="17" t="s">
        <v>51</v>
      </c>
      <c r="D11" s="17">
        <v>748080062</v>
      </c>
      <c r="E11" s="7" t="s">
        <v>39</v>
      </c>
      <c r="F11" s="17" t="s">
        <v>66</v>
      </c>
      <c r="G11" s="7" t="s">
        <v>53</v>
      </c>
      <c r="H11" s="17">
        <v>9</v>
      </c>
      <c r="I11" s="17" t="s">
        <v>54</v>
      </c>
      <c r="J11" s="17" t="s">
        <v>55</v>
      </c>
      <c r="L11" s="17">
        <v>81</v>
      </c>
      <c r="M11" s="17">
        <v>9</v>
      </c>
      <c r="N11" s="17">
        <v>1</v>
      </c>
      <c r="O11" s="17">
        <v>1</v>
      </c>
      <c r="P11">
        <v>1007202193</v>
      </c>
      <c r="Q11">
        <v>4347</v>
      </c>
      <c r="T11" t="s">
        <v>57</v>
      </c>
      <c r="U11" t="e">
        <f>MATCH(D11,Отчет!$D:$D,0)</f>
        <v>#N/A</v>
      </c>
    </row>
    <row r="12" spans="1:21">
      <c r="A12" s="17">
        <v>1178841516</v>
      </c>
      <c r="B12" s="17">
        <v>9</v>
      </c>
      <c r="D12" s="17">
        <v>748081019</v>
      </c>
      <c r="E12" s="7" t="s">
        <v>46</v>
      </c>
      <c r="F12" s="17" t="s">
        <v>67</v>
      </c>
      <c r="G12" s="7" t="s">
        <v>53</v>
      </c>
      <c r="H12" s="17">
        <v>9</v>
      </c>
      <c r="I12" s="17" t="s">
        <v>54</v>
      </c>
      <c r="J12" s="17" t="s">
        <v>55</v>
      </c>
      <c r="L12" s="17">
        <v>81</v>
      </c>
      <c r="M12" s="17">
        <v>9</v>
      </c>
      <c r="N12" s="17">
        <v>1</v>
      </c>
      <c r="O12" s="17">
        <v>1</v>
      </c>
      <c r="P12">
        <v>1007202193</v>
      </c>
      <c r="Q12">
        <v>4347</v>
      </c>
      <c r="T12" t="s">
        <v>57</v>
      </c>
      <c r="U12">
        <f>MATCH(D12,Отчет!$D:$D,0)</f>
        <v>18</v>
      </c>
    </row>
    <row r="13" spans="1:21">
      <c r="A13" s="17">
        <v>1178841538</v>
      </c>
      <c r="B13" s="17">
        <v>10</v>
      </c>
      <c r="C13" s="17" t="s">
        <v>51</v>
      </c>
      <c r="D13" s="17">
        <v>748081124</v>
      </c>
      <c r="E13" s="7" t="s">
        <v>47</v>
      </c>
      <c r="F13" s="17" t="s">
        <v>68</v>
      </c>
      <c r="G13" s="7" t="s">
        <v>53</v>
      </c>
      <c r="H13" s="17">
        <v>9</v>
      </c>
      <c r="I13" s="17" t="s">
        <v>54</v>
      </c>
      <c r="J13" s="17" t="s">
        <v>55</v>
      </c>
      <c r="L13" s="17">
        <v>90</v>
      </c>
      <c r="M13" s="17">
        <v>9</v>
      </c>
      <c r="N13" s="17">
        <v>1</v>
      </c>
      <c r="O13" s="17">
        <v>1</v>
      </c>
      <c r="P13">
        <v>1007202193</v>
      </c>
      <c r="Q13">
        <v>4347</v>
      </c>
      <c r="T13" t="s">
        <v>57</v>
      </c>
      <c r="U13">
        <f>MATCH(D13,Отчет!$D:$D,0)</f>
        <v>12</v>
      </c>
    </row>
    <row r="14" spans="1:21">
      <c r="A14" s="17">
        <v>1178841359</v>
      </c>
      <c r="B14" s="17">
        <v>9</v>
      </c>
      <c r="D14" s="17">
        <v>748080577</v>
      </c>
      <c r="E14" s="7" t="s">
        <v>43</v>
      </c>
      <c r="F14" s="17" t="s">
        <v>69</v>
      </c>
      <c r="G14" s="7" t="s">
        <v>53</v>
      </c>
      <c r="H14" s="17">
        <v>9</v>
      </c>
      <c r="I14" s="17" t="s">
        <v>54</v>
      </c>
      <c r="J14" s="17" t="s">
        <v>55</v>
      </c>
      <c r="L14" s="17">
        <v>81</v>
      </c>
      <c r="M14" s="17">
        <v>9</v>
      </c>
      <c r="N14" s="17">
        <v>1</v>
      </c>
      <c r="O14" s="17">
        <v>1</v>
      </c>
      <c r="P14">
        <v>1007202193</v>
      </c>
      <c r="Q14">
        <v>4347</v>
      </c>
      <c r="T14" t="s">
        <v>57</v>
      </c>
      <c r="U14">
        <f>MATCH(D14,Отчет!$D:$D,0)</f>
        <v>19</v>
      </c>
    </row>
    <row r="15" spans="1:21">
      <c r="A15" s="17">
        <v>1178841344</v>
      </c>
      <c r="B15" s="17">
        <v>7</v>
      </c>
      <c r="D15" s="17">
        <v>748080577</v>
      </c>
      <c r="E15" s="7" t="s">
        <v>43</v>
      </c>
      <c r="F15" s="17" t="s">
        <v>69</v>
      </c>
      <c r="G15" s="7" t="s">
        <v>70</v>
      </c>
      <c r="H15" s="17">
        <v>6</v>
      </c>
      <c r="I15" s="17" t="s">
        <v>54</v>
      </c>
      <c r="J15" s="17" t="s">
        <v>71</v>
      </c>
      <c r="L15" s="17">
        <v>42</v>
      </c>
      <c r="M15" s="17">
        <v>6</v>
      </c>
      <c r="N15" s="17">
        <v>1</v>
      </c>
      <c r="O15" s="17">
        <v>1</v>
      </c>
      <c r="P15">
        <v>1007202193</v>
      </c>
      <c r="Q15">
        <v>4354</v>
      </c>
      <c r="T15" t="s">
        <v>57</v>
      </c>
      <c r="U15">
        <f>MATCH(D15,Отчет!$D:$D,0)</f>
        <v>19</v>
      </c>
    </row>
    <row r="16" spans="1:21">
      <c r="A16" s="17">
        <v>1178841216</v>
      </c>
      <c r="B16" s="17">
        <v>6</v>
      </c>
      <c r="C16" s="17" t="s">
        <v>51</v>
      </c>
      <c r="D16" s="17">
        <v>748080169</v>
      </c>
      <c r="E16" s="7" t="s">
        <v>40</v>
      </c>
      <c r="F16" s="17" t="s">
        <v>63</v>
      </c>
      <c r="G16" s="7" t="s">
        <v>70</v>
      </c>
      <c r="H16" s="17">
        <v>6</v>
      </c>
      <c r="I16" s="17" t="s">
        <v>54</v>
      </c>
      <c r="J16" s="17" t="s">
        <v>71</v>
      </c>
      <c r="L16" s="17">
        <v>36</v>
      </c>
      <c r="M16" s="17">
        <v>6</v>
      </c>
      <c r="N16" s="17">
        <v>1</v>
      </c>
      <c r="O16" s="17">
        <v>1</v>
      </c>
      <c r="P16">
        <v>1007202193</v>
      </c>
      <c r="Q16">
        <v>4354</v>
      </c>
      <c r="T16" t="s">
        <v>57</v>
      </c>
      <c r="U16">
        <f>MATCH(D16,Отчет!$D:$D,0)</f>
        <v>16</v>
      </c>
    </row>
    <row r="17" spans="1:21">
      <c r="A17" s="17">
        <v>1581820650</v>
      </c>
      <c r="C17" s="17" t="s">
        <v>51</v>
      </c>
      <c r="D17" s="17">
        <v>1581819675</v>
      </c>
      <c r="E17" s="7" t="s">
        <v>49</v>
      </c>
      <c r="F17" s="31" t="s">
        <v>64</v>
      </c>
      <c r="G17" s="7" t="s">
        <v>70</v>
      </c>
      <c r="H17" s="17">
        <v>6</v>
      </c>
      <c r="I17" s="17" t="s">
        <v>54</v>
      </c>
      <c r="J17" s="17" t="s">
        <v>71</v>
      </c>
      <c r="L17" s="17">
        <v>0</v>
      </c>
      <c r="M17" s="17">
        <v>6</v>
      </c>
      <c r="O17" s="17">
        <v>0</v>
      </c>
      <c r="P17">
        <v>1007202193</v>
      </c>
      <c r="Q17">
        <v>4354</v>
      </c>
      <c r="R17" t="s">
        <v>56</v>
      </c>
      <c r="T17" t="s">
        <v>57</v>
      </c>
      <c r="U17" t="e">
        <f>MATCH(D17,Отчет!$D:$D,0)</f>
        <v>#N/A</v>
      </c>
    </row>
    <row r="18" spans="1:21">
      <c r="A18" s="17">
        <v>1581809340</v>
      </c>
      <c r="C18" s="17" t="s">
        <v>51</v>
      </c>
      <c r="D18" s="17">
        <v>1581795627</v>
      </c>
      <c r="E18" s="7" t="s">
        <v>45</v>
      </c>
      <c r="F18" s="31" t="s">
        <v>52</v>
      </c>
      <c r="G18" s="7" t="s">
        <v>70</v>
      </c>
      <c r="H18" s="17">
        <v>6</v>
      </c>
      <c r="I18" s="17" t="s">
        <v>54</v>
      </c>
      <c r="J18" s="17" t="s">
        <v>71</v>
      </c>
      <c r="L18" s="17">
        <v>0</v>
      </c>
      <c r="M18" s="17">
        <v>6</v>
      </c>
      <c r="O18" s="17">
        <v>0</v>
      </c>
      <c r="P18">
        <v>1007202193</v>
      </c>
      <c r="Q18">
        <v>4354</v>
      </c>
      <c r="R18" t="s">
        <v>56</v>
      </c>
      <c r="T18" t="s">
        <v>57</v>
      </c>
      <c r="U18" t="e">
        <f>MATCH(D18,Отчет!$D:$D,0)</f>
        <v>#N/A</v>
      </c>
    </row>
    <row r="19" spans="1:21">
      <c r="A19" s="17">
        <v>1178841645</v>
      </c>
      <c r="B19" s="17">
        <v>10</v>
      </c>
      <c r="C19" s="17" t="s">
        <v>51</v>
      </c>
      <c r="D19" s="17">
        <v>748081770</v>
      </c>
      <c r="E19" s="7" t="s">
        <v>50</v>
      </c>
      <c r="F19" s="17" t="s">
        <v>62</v>
      </c>
      <c r="G19" s="7" t="s">
        <v>70</v>
      </c>
      <c r="H19" s="17">
        <v>6</v>
      </c>
      <c r="I19" s="17" t="s">
        <v>54</v>
      </c>
      <c r="J19" s="17" t="s">
        <v>71</v>
      </c>
      <c r="L19" s="17">
        <v>60</v>
      </c>
      <c r="M19" s="17">
        <v>6</v>
      </c>
      <c r="N19" s="17">
        <v>1</v>
      </c>
      <c r="O19" s="17">
        <v>1</v>
      </c>
      <c r="P19">
        <v>1007202193</v>
      </c>
      <c r="Q19">
        <v>4354</v>
      </c>
      <c r="T19" t="s">
        <v>57</v>
      </c>
      <c r="U19">
        <f>MATCH(D19,Отчет!$D:$D,0)</f>
        <v>13</v>
      </c>
    </row>
    <row r="20" spans="1:21">
      <c r="A20" s="17">
        <v>1178841534</v>
      </c>
      <c r="B20" s="17">
        <v>10</v>
      </c>
      <c r="C20" s="17" t="s">
        <v>51</v>
      </c>
      <c r="D20" s="17">
        <v>748081124</v>
      </c>
      <c r="E20" s="7" t="s">
        <v>47</v>
      </c>
      <c r="F20" s="17" t="s">
        <v>68</v>
      </c>
      <c r="G20" s="7" t="s">
        <v>70</v>
      </c>
      <c r="H20" s="17">
        <v>6</v>
      </c>
      <c r="I20" s="17" t="s">
        <v>54</v>
      </c>
      <c r="J20" s="17" t="s">
        <v>71</v>
      </c>
      <c r="L20" s="17">
        <v>60</v>
      </c>
      <c r="M20" s="17">
        <v>6</v>
      </c>
      <c r="N20" s="17">
        <v>1</v>
      </c>
      <c r="O20" s="17">
        <v>1</v>
      </c>
      <c r="P20">
        <v>1007202193</v>
      </c>
      <c r="Q20">
        <v>4354</v>
      </c>
      <c r="T20" t="s">
        <v>57</v>
      </c>
      <c r="U20">
        <f>MATCH(D20,Отчет!$D:$D,0)</f>
        <v>12</v>
      </c>
    </row>
    <row r="21" spans="1:21">
      <c r="A21" s="17">
        <v>1178841193</v>
      </c>
      <c r="C21" s="17" t="s">
        <v>51</v>
      </c>
      <c r="D21" s="17">
        <v>748080062</v>
      </c>
      <c r="E21" s="7" t="s">
        <v>39</v>
      </c>
      <c r="F21" s="17" t="s">
        <v>66</v>
      </c>
      <c r="G21" s="7" t="s">
        <v>70</v>
      </c>
      <c r="H21" s="17">
        <v>6</v>
      </c>
      <c r="I21" s="17" t="s">
        <v>54</v>
      </c>
      <c r="J21" s="17" t="s">
        <v>71</v>
      </c>
      <c r="L21" s="17">
        <v>0</v>
      </c>
      <c r="M21" s="17">
        <v>6</v>
      </c>
      <c r="O21" s="17">
        <v>1</v>
      </c>
      <c r="P21">
        <v>1007202193</v>
      </c>
      <c r="Q21">
        <v>4354</v>
      </c>
      <c r="T21" t="s">
        <v>57</v>
      </c>
      <c r="U21" t="e">
        <f>MATCH(D21,Отчет!$D:$D,0)</f>
        <v>#N/A</v>
      </c>
    </row>
    <row r="22" spans="1:21">
      <c r="A22" s="17">
        <v>1178841512</v>
      </c>
      <c r="B22" s="17">
        <v>7</v>
      </c>
      <c r="D22" s="17">
        <v>748081019</v>
      </c>
      <c r="E22" s="7" t="s">
        <v>46</v>
      </c>
      <c r="F22" s="17" t="s">
        <v>67</v>
      </c>
      <c r="G22" s="7" t="s">
        <v>70</v>
      </c>
      <c r="H22" s="17">
        <v>6</v>
      </c>
      <c r="I22" s="17" t="s">
        <v>54</v>
      </c>
      <c r="J22" s="17" t="s">
        <v>71</v>
      </c>
      <c r="L22" s="17">
        <v>42</v>
      </c>
      <c r="M22" s="17">
        <v>6</v>
      </c>
      <c r="N22" s="17">
        <v>1</v>
      </c>
      <c r="O22" s="17">
        <v>1</v>
      </c>
      <c r="P22">
        <v>1007202193</v>
      </c>
      <c r="Q22">
        <v>4354</v>
      </c>
      <c r="T22" t="s">
        <v>57</v>
      </c>
      <c r="U22">
        <f>MATCH(D22,Отчет!$D:$D,0)</f>
        <v>18</v>
      </c>
    </row>
    <row r="23" spans="1:21">
      <c r="A23" s="17">
        <v>1178841239</v>
      </c>
      <c r="B23" s="17">
        <v>10</v>
      </c>
      <c r="D23" s="17">
        <v>748080377</v>
      </c>
      <c r="E23" s="7" t="s">
        <v>41</v>
      </c>
      <c r="F23" s="17" t="s">
        <v>61</v>
      </c>
      <c r="G23" s="7" t="s">
        <v>70</v>
      </c>
      <c r="H23" s="17">
        <v>6</v>
      </c>
      <c r="I23" s="17" t="s">
        <v>54</v>
      </c>
      <c r="J23" s="17" t="s">
        <v>71</v>
      </c>
      <c r="L23" s="17">
        <v>60</v>
      </c>
      <c r="M23" s="17">
        <v>6</v>
      </c>
      <c r="N23" s="17">
        <v>1</v>
      </c>
      <c r="O23" s="17">
        <v>1</v>
      </c>
      <c r="P23">
        <v>1007202193</v>
      </c>
      <c r="Q23">
        <v>4354</v>
      </c>
      <c r="T23" t="s">
        <v>57</v>
      </c>
      <c r="U23">
        <f>MATCH(D23,Отчет!$D:$D,0)</f>
        <v>14</v>
      </c>
    </row>
    <row r="24" spans="1:21">
      <c r="A24" s="17">
        <v>1178841147</v>
      </c>
      <c r="B24" s="17">
        <v>7</v>
      </c>
      <c r="D24" s="17">
        <v>748079949</v>
      </c>
      <c r="E24" s="7" t="s">
        <v>38</v>
      </c>
      <c r="F24" s="17" t="s">
        <v>60</v>
      </c>
      <c r="G24" s="7" t="s">
        <v>70</v>
      </c>
      <c r="H24" s="17">
        <v>6</v>
      </c>
      <c r="I24" s="17" t="s">
        <v>54</v>
      </c>
      <c r="J24" s="17" t="s">
        <v>71</v>
      </c>
      <c r="L24" s="17">
        <v>42</v>
      </c>
      <c r="M24" s="17">
        <v>6</v>
      </c>
      <c r="N24" s="17">
        <v>1</v>
      </c>
      <c r="O24" s="17">
        <v>1</v>
      </c>
      <c r="P24">
        <v>1007202193</v>
      </c>
      <c r="Q24">
        <v>4354</v>
      </c>
      <c r="T24" t="s">
        <v>57</v>
      </c>
      <c r="U24">
        <f>MATCH(D24,Отчет!$D:$D,0)</f>
        <v>20</v>
      </c>
    </row>
    <row r="25" spans="1:21">
      <c r="A25" s="17">
        <v>1178841262</v>
      </c>
      <c r="B25" s="17">
        <v>8</v>
      </c>
      <c r="C25" s="17" t="s">
        <v>51</v>
      </c>
      <c r="D25" s="17">
        <v>748080466</v>
      </c>
      <c r="E25" s="7" t="s">
        <v>42</v>
      </c>
      <c r="F25" s="17" t="s">
        <v>59</v>
      </c>
      <c r="G25" s="7" t="s">
        <v>70</v>
      </c>
      <c r="H25" s="17">
        <v>6</v>
      </c>
      <c r="I25" s="17" t="s">
        <v>54</v>
      </c>
      <c r="J25" s="17" t="s">
        <v>71</v>
      </c>
      <c r="L25" s="17">
        <v>48</v>
      </c>
      <c r="M25" s="17">
        <v>6</v>
      </c>
      <c r="N25" s="17">
        <v>1</v>
      </c>
      <c r="O25" s="17">
        <v>1</v>
      </c>
      <c r="P25">
        <v>1007202193</v>
      </c>
      <c r="Q25">
        <v>4354</v>
      </c>
      <c r="T25" t="s">
        <v>57</v>
      </c>
      <c r="U25">
        <f>MATCH(D25,Отчет!$D:$D,0)</f>
        <v>17</v>
      </c>
    </row>
    <row r="26" spans="1:21">
      <c r="A26" s="17">
        <v>1178841578</v>
      </c>
      <c r="B26" s="17">
        <v>7</v>
      </c>
      <c r="C26" s="17" t="s">
        <v>51</v>
      </c>
      <c r="D26" s="17">
        <v>748081451</v>
      </c>
      <c r="E26" s="7" t="s">
        <v>48</v>
      </c>
      <c r="F26" s="17" t="s">
        <v>58</v>
      </c>
      <c r="G26" s="7" t="s">
        <v>70</v>
      </c>
      <c r="H26" s="17">
        <v>6</v>
      </c>
      <c r="I26" s="17" t="s">
        <v>54</v>
      </c>
      <c r="J26" s="17" t="s">
        <v>71</v>
      </c>
      <c r="L26" s="17">
        <v>42</v>
      </c>
      <c r="M26" s="17">
        <v>6</v>
      </c>
      <c r="N26" s="17">
        <v>1</v>
      </c>
      <c r="O26" s="17">
        <v>1</v>
      </c>
      <c r="P26">
        <v>1007202193</v>
      </c>
      <c r="Q26">
        <v>4354</v>
      </c>
      <c r="T26" t="s">
        <v>57</v>
      </c>
      <c r="U26">
        <f>MATCH(D26,Отчет!$D:$D,0)</f>
        <v>15</v>
      </c>
    </row>
    <row r="27" spans="1:21">
      <c r="A27" s="17">
        <v>1178841530</v>
      </c>
      <c r="B27" s="17">
        <v>10</v>
      </c>
      <c r="C27" s="17" t="s">
        <v>51</v>
      </c>
      <c r="D27" s="17">
        <v>748081124</v>
      </c>
      <c r="E27" s="7" t="s">
        <v>47</v>
      </c>
      <c r="F27" s="17" t="s">
        <v>68</v>
      </c>
      <c r="G27" s="7" t="s">
        <v>72</v>
      </c>
      <c r="H27" s="17">
        <v>6</v>
      </c>
      <c r="I27" s="17" t="s">
        <v>54</v>
      </c>
      <c r="J27" s="17" t="s">
        <v>71</v>
      </c>
      <c r="L27" s="17">
        <v>60</v>
      </c>
      <c r="M27" s="17">
        <v>6</v>
      </c>
      <c r="N27" s="17">
        <v>1</v>
      </c>
      <c r="O27" s="17">
        <v>1</v>
      </c>
      <c r="P27">
        <v>1007202193</v>
      </c>
      <c r="Q27">
        <v>4371</v>
      </c>
      <c r="T27" t="s">
        <v>57</v>
      </c>
      <c r="U27">
        <f>MATCH(D27,Отчет!$D:$D,0)</f>
        <v>12</v>
      </c>
    </row>
    <row r="28" spans="1:21">
      <c r="A28" s="17">
        <v>1178841508</v>
      </c>
      <c r="B28" s="17">
        <v>7</v>
      </c>
      <c r="D28" s="17">
        <v>748081019</v>
      </c>
      <c r="E28" s="7" t="s">
        <v>46</v>
      </c>
      <c r="F28" s="17" t="s">
        <v>67</v>
      </c>
      <c r="G28" s="7" t="s">
        <v>72</v>
      </c>
      <c r="H28" s="17">
        <v>6</v>
      </c>
      <c r="I28" s="17" t="s">
        <v>54</v>
      </c>
      <c r="J28" s="17" t="s">
        <v>71</v>
      </c>
      <c r="L28" s="17">
        <v>42</v>
      </c>
      <c r="M28" s="17">
        <v>6</v>
      </c>
      <c r="N28" s="17">
        <v>1</v>
      </c>
      <c r="O28" s="17">
        <v>1</v>
      </c>
      <c r="P28">
        <v>1007202193</v>
      </c>
      <c r="Q28">
        <v>4371</v>
      </c>
      <c r="T28" t="s">
        <v>57</v>
      </c>
      <c r="U28">
        <f>MATCH(D28,Отчет!$D:$D,0)</f>
        <v>18</v>
      </c>
    </row>
    <row r="29" spans="1:21">
      <c r="A29" s="17">
        <v>1178841327</v>
      </c>
      <c r="B29" s="17">
        <v>5</v>
      </c>
      <c r="D29" s="17">
        <v>748080577</v>
      </c>
      <c r="E29" s="7" t="s">
        <v>43</v>
      </c>
      <c r="F29" s="17" t="s">
        <v>69</v>
      </c>
      <c r="G29" s="7" t="s">
        <v>72</v>
      </c>
      <c r="H29" s="17">
        <v>6</v>
      </c>
      <c r="I29" s="17" t="s">
        <v>54</v>
      </c>
      <c r="J29" s="17" t="s">
        <v>71</v>
      </c>
      <c r="L29" s="17">
        <v>30</v>
      </c>
      <c r="M29" s="17">
        <v>6</v>
      </c>
      <c r="N29" s="17">
        <v>1</v>
      </c>
      <c r="O29" s="17">
        <v>1</v>
      </c>
      <c r="P29">
        <v>1007202193</v>
      </c>
      <c r="Q29">
        <v>4371</v>
      </c>
      <c r="T29" t="s">
        <v>57</v>
      </c>
      <c r="U29">
        <f>MATCH(D29,Отчет!$D:$D,0)</f>
        <v>19</v>
      </c>
    </row>
    <row r="30" spans="1:21">
      <c r="A30" s="17">
        <v>1178841257</v>
      </c>
      <c r="B30" s="17">
        <v>9</v>
      </c>
      <c r="C30" s="17" t="s">
        <v>51</v>
      </c>
      <c r="D30" s="17">
        <v>748080466</v>
      </c>
      <c r="E30" s="7" t="s">
        <v>42</v>
      </c>
      <c r="F30" s="17" t="s">
        <v>59</v>
      </c>
      <c r="G30" s="7" t="s">
        <v>72</v>
      </c>
      <c r="H30" s="17">
        <v>6</v>
      </c>
      <c r="I30" s="17" t="s">
        <v>54</v>
      </c>
      <c r="J30" s="17" t="s">
        <v>71</v>
      </c>
      <c r="L30" s="17">
        <v>54</v>
      </c>
      <c r="M30" s="17">
        <v>6</v>
      </c>
      <c r="N30" s="17">
        <v>1</v>
      </c>
      <c r="O30" s="17">
        <v>1</v>
      </c>
      <c r="P30">
        <v>1007202193</v>
      </c>
      <c r="Q30">
        <v>4371</v>
      </c>
      <c r="T30" t="s">
        <v>57</v>
      </c>
      <c r="U30">
        <f>MATCH(D30,Отчет!$D:$D,0)</f>
        <v>17</v>
      </c>
    </row>
    <row r="31" spans="1:21">
      <c r="A31" s="17">
        <v>1178841235</v>
      </c>
      <c r="B31" s="17">
        <v>10</v>
      </c>
      <c r="D31" s="17">
        <v>748080377</v>
      </c>
      <c r="E31" s="7" t="s">
        <v>41</v>
      </c>
      <c r="F31" s="17" t="s">
        <v>61</v>
      </c>
      <c r="G31" s="7" t="s">
        <v>72</v>
      </c>
      <c r="H31" s="17">
        <v>6</v>
      </c>
      <c r="I31" s="17" t="s">
        <v>54</v>
      </c>
      <c r="J31" s="17" t="s">
        <v>71</v>
      </c>
      <c r="L31" s="17">
        <v>60</v>
      </c>
      <c r="M31" s="17">
        <v>6</v>
      </c>
      <c r="N31" s="17">
        <v>1</v>
      </c>
      <c r="O31" s="17">
        <v>1</v>
      </c>
      <c r="P31">
        <v>1007202193</v>
      </c>
      <c r="Q31">
        <v>4371</v>
      </c>
      <c r="T31" t="s">
        <v>57</v>
      </c>
      <c r="U31">
        <f>MATCH(D31,Отчет!$D:$D,0)</f>
        <v>14</v>
      </c>
    </row>
    <row r="32" spans="1:21">
      <c r="A32" s="17">
        <v>1178841212</v>
      </c>
      <c r="B32" s="17">
        <v>10</v>
      </c>
      <c r="C32" s="17" t="s">
        <v>51</v>
      </c>
      <c r="D32" s="17">
        <v>748080169</v>
      </c>
      <c r="E32" s="7" t="s">
        <v>40</v>
      </c>
      <c r="F32" s="17" t="s">
        <v>63</v>
      </c>
      <c r="G32" s="7" t="s">
        <v>72</v>
      </c>
      <c r="H32" s="17">
        <v>6</v>
      </c>
      <c r="I32" s="17" t="s">
        <v>54</v>
      </c>
      <c r="J32" s="17" t="s">
        <v>71</v>
      </c>
      <c r="L32" s="17">
        <v>60</v>
      </c>
      <c r="M32" s="17">
        <v>6</v>
      </c>
      <c r="N32" s="17">
        <v>1</v>
      </c>
      <c r="O32" s="17">
        <v>1</v>
      </c>
      <c r="P32">
        <v>1007202193</v>
      </c>
      <c r="Q32">
        <v>4371</v>
      </c>
      <c r="T32" t="s">
        <v>57</v>
      </c>
      <c r="U32">
        <f>MATCH(D32,Отчет!$D:$D,0)</f>
        <v>16</v>
      </c>
    </row>
    <row r="33" spans="1:21">
      <c r="A33" s="17">
        <v>1178841188</v>
      </c>
      <c r="C33" s="17" t="s">
        <v>51</v>
      </c>
      <c r="D33" s="17">
        <v>748080062</v>
      </c>
      <c r="E33" s="7" t="s">
        <v>39</v>
      </c>
      <c r="F33" s="17" t="s">
        <v>66</v>
      </c>
      <c r="G33" s="7" t="s">
        <v>72</v>
      </c>
      <c r="H33" s="17">
        <v>6</v>
      </c>
      <c r="I33" s="17" t="s">
        <v>54</v>
      </c>
      <c r="J33" s="17" t="s">
        <v>71</v>
      </c>
      <c r="L33" s="17">
        <v>0</v>
      </c>
      <c r="M33" s="17">
        <v>6</v>
      </c>
      <c r="O33" s="17">
        <v>1</v>
      </c>
      <c r="P33">
        <v>1007202193</v>
      </c>
      <c r="Q33">
        <v>4371</v>
      </c>
      <c r="T33" t="s">
        <v>57</v>
      </c>
      <c r="U33" t="e">
        <f>MATCH(D33,Отчет!$D:$D,0)</f>
        <v>#N/A</v>
      </c>
    </row>
    <row r="34" spans="1:21">
      <c r="A34" s="17">
        <v>1178841143</v>
      </c>
      <c r="B34" s="17">
        <v>4</v>
      </c>
      <c r="D34" s="17">
        <v>748079949</v>
      </c>
      <c r="E34" s="7" t="s">
        <v>38</v>
      </c>
      <c r="F34" s="17" t="s">
        <v>60</v>
      </c>
      <c r="G34" s="7" t="s">
        <v>72</v>
      </c>
      <c r="H34" s="17">
        <v>6</v>
      </c>
      <c r="I34" s="17" t="s">
        <v>54</v>
      </c>
      <c r="J34" s="17" t="s">
        <v>71</v>
      </c>
      <c r="L34" s="17">
        <v>24</v>
      </c>
      <c r="M34" s="17">
        <v>6</v>
      </c>
      <c r="N34" s="17">
        <v>1</v>
      </c>
      <c r="O34" s="17">
        <v>1</v>
      </c>
      <c r="P34">
        <v>1007202193</v>
      </c>
      <c r="Q34">
        <v>4371</v>
      </c>
      <c r="T34" t="s">
        <v>57</v>
      </c>
      <c r="U34">
        <f>MATCH(D34,Отчет!$D:$D,0)</f>
        <v>20</v>
      </c>
    </row>
    <row r="35" spans="1:21">
      <c r="A35" s="17">
        <v>1581820646</v>
      </c>
      <c r="C35" s="17" t="s">
        <v>51</v>
      </c>
      <c r="D35" s="17">
        <v>1581819675</v>
      </c>
      <c r="E35" s="7" t="s">
        <v>49</v>
      </c>
      <c r="F35" s="31" t="s">
        <v>64</v>
      </c>
      <c r="G35" s="7" t="s">
        <v>72</v>
      </c>
      <c r="H35" s="17">
        <v>6</v>
      </c>
      <c r="I35" s="17" t="s">
        <v>54</v>
      </c>
      <c r="J35" s="17" t="s">
        <v>71</v>
      </c>
      <c r="L35" s="17">
        <v>0</v>
      </c>
      <c r="M35" s="17">
        <v>6</v>
      </c>
      <c r="O35" s="17">
        <v>0</v>
      </c>
      <c r="P35">
        <v>1007202193</v>
      </c>
      <c r="Q35">
        <v>4371</v>
      </c>
      <c r="R35" t="s">
        <v>56</v>
      </c>
      <c r="T35" t="s">
        <v>57</v>
      </c>
      <c r="U35" t="e">
        <f>MATCH(D35,Отчет!$D:$D,0)</f>
        <v>#N/A</v>
      </c>
    </row>
    <row r="36" spans="1:21">
      <c r="A36" s="17">
        <v>1581809334</v>
      </c>
      <c r="C36" s="17" t="s">
        <v>51</v>
      </c>
      <c r="D36" s="17">
        <v>1581795627</v>
      </c>
      <c r="E36" s="7" t="s">
        <v>45</v>
      </c>
      <c r="F36" s="31" t="s">
        <v>52</v>
      </c>
      <c r="G36" s="7" t="s">
        <v>72</v>
      </c>
      <c r="H36" s="17">
        <v>6</v>
      </c>
      <c r="I36" s="17" t="s">
        <v>54</v>
      </c>
      <c r="J36" s="17" t="s">
        <v>71</v>
      </c>
      <c r="L36" s="17">
        <v>0</v>
      </c>
      <c r="M36" s="17">
        <v>6</v>
      </c>
      <c r="O36" s="17">
        <v>0</v>
      </c>
      <c r="P36">
        <v>1007202193</v>
      </c>
      <c r="Q36">
        <v>4371</v>
      </c>
      <c r="R36" t="s">
        <v>56</v>
      </c>
      <c r="T36" t="s">
        <v>57</v>
      </c>
      <c r="U36" t="e">
        <f>MATCH(D36,Отчет!$D:$D,0)</f>
        <v>#N/A</v>
      </c>
    </row>
    <row r="37" spans="1:21">
      <c r="A37" s="17">
        <v>1591381514</v>
      </c>
      <c r="B37" s="17">
        <v>5</v>
      </c>
      <c r="D37" s="17">
        <v>1580741460</v>
      </c>
      <c r="E37" s="7" t="s">
        <v>44</v>
      </c>
      <c r="F37" s="31" t="s">
        <v>73</v>
      </c>
      <c r="G37" s="7" t="s">
        <v>72</v>
      </c>
      <c r="H37" s="17">
        <v>6</v>
      </c>
      <c r="I37" s="17" t="s">
        <v>54</v>
      </c>
      <c r="J37" s="17" t="s">
        <v>71</v>
      </c>
      <c r="L37" s="17">
        <v>30</v>
      </c>
      <c r="M37" s="17">
        <v>6</v>
      </c>
      <c r="N37" s="17">
        <v>1</v>
      </c>
      <c r="O37" s="17">
        <v>1</v>
      </c>
      <c r="P37">
        <v>1007202193</v>
      </c>
      <c r="Q37">
        <v>4371</v>
      </c>
      <c r="R37" t="s">
        <v>56</v>
      </c>
      <c r="T37" t="s">
        <v>57</v>
      </c>
      <c r="U37">
        <f>MATCH(D37,Отчет!$D:$D,0)</f>
        <v>21</v>
      </c>
    </row>
    <row r="38" spans="1:21">
      <c r="A38" s="17">
        <v>1178841641</v>
      </c>
      <c r="B38" s="17">
        <v>9</v>
      </c>
      <c r="C38" s="17" t="s">
        <v>51</v>
      </c>
      <c r="D38" s="17">
        <v>748081770</v>
      </c>
      <c r="E38" s="7" t="s">
        <v>50</v>
      </c>
      <c r="F38" s="17" t="s">
        <v>62</v>
      </c>
      <c r="G38" s="7" t="s">
        <v>72</v>
      </c>
      <c r="H38" s="17">
        <v>6</v>
      </c>
      <c r="I38" s="17" t="s">
        <v>54</v>
      </c>
      <c r="J38" s="17" t="s">
        <v>71</v>
      </c>
      <c r="L38" s="17">
        <v>54</v>
      </c>
      <c r="M38" s="17">
        <v>6</v>
      </c>
      <c r="N38" s="17">
        <v>1</v>
      </c>
      <c r="O38" s="17">
        <v>1</v>
      </c>
      <c r="P38">
        <v>1007202193</v>
      </c>
      <c r="Q38">
        <v>4371</v>
      </c>
      <c r="T38" t="s">
        <v>57</v>
      </c>
      <c r="U38">
        <f>MATCH(D38,Отчет!$D:$D,0)</f>
        <v>13</v>
      </c>
    </row>
    <row r="39" spans="1:21">
      <c r="A39" s="17">
        <v>1178841574</v>
      </c>
      <c r="B39" s="17">
        <v>10</v>
      </c>
      <c r="C39" s="17" t="s">
        <v>51</v>
      </c>
      <c r="D39" s="17">
        <v>748081451</v>
      </c>
      <c r="E39" s="7" t="s">
        <v>48</v>
      </c>
      <c r="F39" s="17" t="s">
        <v>58</v>
      </c>
      <c r="G39" s="7" t="s">
        <v>72</v>
      </c>
      <c r="H39" s="17">
        <v>6</v>
      </c>
      <c r="I39" s="17" t="s">
        <v>54</v>
      </c>
      <c r="J39" s="17" t="s">
        <v>71</v>
      </c>
      <c r="L39" s="17">
        <v>60</v>
      </c>
      <c r="M39" s="17">
        <v>6</v>
      </c>
      <c r="N39" s="17">
        <v>1</v>
      </c>
      <c r="O39" s="17">
        <v>1</v>
      </c>
      <c r="P39">
        <v>1007202193</v>
      </c>
      <c r="Q39">
        <v>4371</v>
      </c>
      <c r="T39" t="s">
        <v>57</v>
      </c>
      <c r="U39">
        <f>MATCH(D39,Отчет!$D:$D,0)</f>
        <v>15</v>
      </c>
    </row>
    <row r="40" spans="1:21">
      <c r="A40" s="17">
        <v>1581809349</v>
      </c>
      <c r="C40" s="17" t="s">
        <v>51</v>
      </c>
      <c r="D40" s="17">
        <v>1581795627</v>
      </c>
      <c r="E40" s="7" t="s">
        <v>45</v>
      </c>
      <c r="F40" s="31" t="s">
        <v>52</v>
      </c>
      <c r="G40" s="7" t="s">
        <v>74</v>
      </c>
      <c r="H40" s="17">
        <v>7</v>
      </c>
      <c r="I40" s="17" t="s">
        <v>54</v>
      </c>
      <c r="J40" s="17" t="s">
        <v>71</v>
      </c>
      <c r="L40" s="17">
        <v>0</v>
      </c>
      <c r="M40" s="17">
        <v>7</v>
      </c>
      <c r="O40" s="17">
        <v>0</v>
      </c>
      <c r="P40">
        <v>1007202193</v>
      </c>
      <c r="Q40">
        <v>2098</v>
      </c>
      <c r="R40" t="s">
        <v>56</v>
      </c>
      <c r="S40" t="s">
        <v>75</v>
      </c>
      <c r="T40" t="s">
        <v>57</v>
      </c>
      <c r="U40" t="e">
        <f>MATCH(D40,Отчет!$D:$D,0)</f>
        <v>#N/A</v>
      </c>
    </row>
    <row r="41" spans="1:21">
      <c r="A41" s="17">
        <v>1178841253</v>
      </c>
      <c r="B41" s="17">
        <v>9</v>
      </c>
      <c r="C41" s="17" t="s">
        <v>51</v>
      </c>
      <c r="D41" s="17">
        <v>748080466</v>
      </c>
      <c r="E41" s="7" t="s">
        <v>42</v>
      </c>
      <c r="F41" s="17" t="s">
        <v>59</v>
      </c>
      <c r="G41" s="7" t="s">
        <v>74</v>
      </c>
      <c r="H41" s="17">
        <v>7</v>
      </c>
      <c r="I41" s="17" t="s">
        <v>54</v>
      </c>
      <c r="J41" s="17" t="s">
        <v>71</v>
      </c>
      <c r="L41" s="17">
        <v>63</v>
      </c>
      <c r="M41" s="17">
        <v>7</v>
      </c>
      <c r="N41" s="17">
        <v>1</v>
      </c>
      <c r="O41" s="17">
        <v>1</v>
      </c>
      <c r="P41">
        <v>1007202193</v>
      </c>
      <c r="Q41">
        <v>2098</v>
      </c>
      <c r="S41" t="s">
        <v>75</v>
      </c>
      <c r="T41" t="s">
        <v>57</v>
      </c>
      <c r="U41">
        <f>MATCH(D41,Отчет!$D:$D,0)</f>
        <v>17</v>
      </c>
    </row>
    <row r="42" spans="1:21">
      <c r="A42" s="17">
        <v>1178841231</v>
      </c>
      <c r="B42" s="17">
        <v>8</v>
      </c>
      <c r="D42" s="17">
        <v>748080377</v>
      </c>
      <c r="E42" s="7" t="s">
        <v>41</v>
      </c>
      <c r="F42" s="17" t="s">
        <v>61</v>
      </c>
      <c r="G42" s="7" t="s">
        <v>74</v>
      </c>
      <c r="H42" s="17">
        <v>7</v>
      </c>
      <c r="I42" s="17" t="s">
        <v>54</v>
      </c>
      <c r="J42" s="17" t="s">
        <v>71</v>
      </c>
      <c r="L42" s="17">
        <v>56</v>
      </c>
      <c r="M42" s="17">
        <v>7</v>
      </c>
      <c r="N42" s="17">
        <v>1</v>
      </c>
      <c r="O42" s="17">
        <v>1</v>
      </c>
      <c r="P42">
        <v>1007202193</v>
      </c>
      <c r="Q42">
        <v>2098</v>
      </c>
      <c r="S42" t="s">
        <v>75</v>
      </c>
      <c r="T42" t="s">
        <v>57</v>
      </c>
      <c r="U42">
        <f>MATCH(D42,Отчет!$D:$D,0)</f>
        <v>14</v>
      </c>
    </row>
    <row r="43" spans="1:21">
      <c r="A43" s="17">
        <v>1581820676</v>
      </c>
      <c r="B43" s="17">
        <v>6</v>
      </c>
      <c r="C43" s="17" t="s">
        <v>51</v>
      </c>
      <c r="D43" s="17">
        <v>1581819675</v>
      </c>
      <c r="E43" s="7" t="s">
        <v>49</v>
      </c>
      <c r="F43" s="31" t="s">
        <v>64</v>
      </c>
      <c r="G43" s="7" t="s">
        <v>74</v>
      </c>
      <c r="H43" s="17">
        <v>7</v>
      </c>
      <c r="I43" s="17" t="s">
        <v>54</v>
      </c>
      <c r="J43" s="17" t="s">
        <v>71</v>
      </c>
      <c r="L43" s="17">
        <v>42</v>
      </c>
      <c r="M43" s="17">
        <v>7</v>
      </c>
      <c r="N43" s="17">
        <v>1</v>
      </c>
      <c r="O43" s="17">
        <v>0</v>
      </c>
      <c r="P43">
        <v>1007202193</v>
      </c>
      <c r="Q43">
        <v>2098</v>
      </c>
      <c r="R43" t="s">
        <v>56</v>
      </c>
      <c r="S43" t="s">
        <v>75</v>
      </c>
      <c r="T43" t="s">
        <v>57</v>
      </c>
      <c r="U43" t="e">
        <f>MATCH(D43,Отчет!$D:$D,0)</f>
        <v>#N/A</v>
      </c>
    </row>
    <row r="44" spans="1:21">
      <c r="A44" s="17">
        <v>1178841139</v>
      </c>
      <c r="B44" s="17">
        <v>6</v>
      </c>
      <c r="D44" s="17">
        <v>748079949</v>
      </c>
      <c r="E44" s="7" t="s">
        <v>38</v>
      </c>
      <c r="F44" s="17" t="s">
        <v>60</v>
      </c>
      <c r="G44" s="7" t="s">
        <v>74</v>
      </c>
      <c r="H44" s="17">
        <v>7</v>
      </c>
      <c r="I44" s="17" t="s">
        <v>54</v>
      </c>
      <c r="J44" s="17" t="s">
        <v>71</v>
      </c>
      <c r="L44" s="17">
        <v>42</v>
      </c>
      <c r="M44" s="17">
        <v>7</v>
      </c>
      <c r="N44" s="17">
        <v>1</v>
      </c>
      <c r="O44" s="17">
        <v>1</v>
      </c>
      <c r="P44">
        <v>1007202193</v>
      </c>
      <c r="Q44">
        <v>2098</v>
      </c>
      <c r="S44" t="s">
        <v>75</v>
      </c>
      <c r="T44" t="s">
        <v>57</v>
      </c>
      <c r="U44">
        <f>MATCH(D44,Отчет!$D:$D,0)</f>
        <v>20</v>
      </c>
    </row>
    <row r="45" spans="1:21">
      <c r="A45" s="17">
        <v>1178841526</v>
      </c>
      <c r="B45" s="17">
        <v>10</v>
      </c>
      <c r="C45" s="17" t="s">
        <v>51</v>
      </c>
      <c r="D45" s="17">
        <v>748081124</v>
      </c>
      <c r="E45" s="7" t="s">
        <v>47</v>
      </c>
      <c r="F45" s="17" t="s">
        <v>68</v>
      </c>
      <c r="G45" s="7" t="s">
        <v>74</v>
      </c>
      <c r="H45" s="17">
        <v>7</v>
      </c>
      <c r="I45" s="17" t="s">
        <v>54</v>
      </c>
      <c r="J45" s="17" t="s">
        <v>71</v>
      </c>
      <c r="L45" s="17">
        <v>70</v>
      </c>
      <c r="M45" s="17">
        <v>7</v>
      </c>
      <c r="N45" s="17">
        <v>1</v>
      </c>
      <c r="O45" s="17">
        <v>1</v>
      </c>
      <c r="P45">
        <v>1007202193</v>
      </c>
      <c r="Q45">
        <v>2098</v>
      </c>
      <c r="S45" t="s">
        <v>75</v>
      </c>
      <c r="T45" t="s">
        <v>57</v>
      </c>
      <c r="U45">
        <f>MATCH(D45,Отчет!$D:$D,0)</f>
        <v>12</v>
      </c>
    </row>
    <row r="46" spans="1:21">
      <c r="A46" s="17">
        <v>1178841637</v>
      </c>
      <c r="B46" s="17">
        <v>9</v>
      </c>
      <c r="C46" s="17" t="s">
        <v>51</v>
      </c>
      <c r="D46" s="17">
        <v>748081770</v>
      </c>
      <c r="E46" s="7" t="s">
        <v>50</v>
      </c>
      <c r="F46" s="17" t="s">
        <v>62</v>
      </c>
      <c r="G46" s="7" t="s">
        <v>74</v>
      </c>
      <c r="H46" s="17">
        <v>7</v>
      </c>
      <c r="I46" s="17" t="s">
        <v>54</v>
      </c>
      <c r="J46" s="17" t="s">
        <v>71</v>
      </c>
      <c r="L46" s="17">
        <v>63</v>
      </c>
      <c r="M46" s="17">
        <v>7</v>
      </c>
      <c r="N46" s="17">
        <v>1</v>
      </c>
      <c r="O46" s="17">
        <v>1</v>
      </c>
      <c r="P46">
        <v>1007202193</v>
      </c>
      <c r="Q46">
        <v>2098</v>
      </c>
      <c r="S46" t="s">
        <v>75</v>
      </c>
      <c r="T46" t="s">
        <v>57</v>
      </c>
      <c r="U46">
        <f>MATCH(D46,Отчет!$D:$D,0)</f>
        <v>13</v>
      </c>
    </row>
    <row r="47" spans="1:21">
      <c r="A47" s="17">
        <v>1178841301</v>
      </c>
      <c r="B47" s="17">
        <v>8</v>
      </c>
      <c r="D47" s="17">
        <v>748080577</v>
      </c>
      <c r="E47" s="7" t="s">
        <v>43</v>
      </c>
      <c r="F47" s="17" t="s">
        <v>69</v>
      </c>
      <c r="G47" s="7" t="s">
        <v>74</v>
      </c>
      <c r="H47" s="17">
        <v>7</v>
      </c>
      <c r="I47" s="17" t="s">
        <v>54</v>
      </c>
      <c r="J47" s="17" t="s">
        <v>71</v>
      </c>
      <c r="L47" s="17">
        <v>56</v>
      </c>
      <c r="M47" s="17">
        <v>7</v>
      </c>
      <c r="N47" s="17">
        <v>1</v>
      </c>
      <c r="O47" s="17">
        <v>1</v>
      </c>
      <c r="P47">
        <v>1007202193</v>
      </c>
      <c r="Q47">
        <v>2098</v>
      </c>
      <c r="S47" t="s">
        <v>75</v>
      </c>
      <c r="T47" t="s">
        <v>57</v>
      </c>
      <c r="U47">
        <f>MATCH(D47,Отчет!$D:$D,0)</f>
        <v>19</v>
      </c>
    </row>
    <row r="48" spans="1:21">
      <c r="A48" s="17">
        <v>1178841504</v>
      </c>
      <c r="B48" s="17">
        <v>7</v>
      </c>
      <c r="D48" s="17">
        <v>748081019</v>
      </c>
      <c r="E48" s="7" t="s">
        <v>46</v>
      </c>
      <c r="F48" s="17" t="s">
        <v>67</v>
      </c>
      <c r="G48" s="7" t="s">
        <v>74</v>
      </c>
      <c r="H48" s="17">
        <v>7</v>
      </c>
      <c r="I48" s="17" t="s">
        <v>54</v>
      </c>
      <c r="J48" s="17" t="s">
        <v>71</v>
      </c>
      <c r="L48" s="17">
        <v>49</v>
      </c>
      <c r="M48" s="17">
        <v>7</v>
      </c>
      <c r="N48" s="17">
        <v>1</v>
      </c>
      <c r="O48" s="17">
        <v>1</v>
      </c>
      <c r="P48">
        <v>1007202193</v>
      </c>
      <c r="Q48">
        <v>2098</v>
      </c>
      <c r="S48" t="s">
        <v>75</v>
      </c>
      <c r="T48" t="s">
        <v>57</v>
      </c>
      <c r="U48">
        <f>MATCH(D48,Отчет!$D:$D,0)</f>
        <v>18</v>
      </c>
    </row>
    <row r="49" spans="1:21">
      <c r="A49" s="17">
        <v>1178841184</v>
      </c>
      <c r="B49" s="17">
        <v>8</v>
      </c>
      <c r="C49" s="17" t="s">
        <v>51</v>
      </c>
      <c r="D49" s="17">
        <v>748080062</v>
      </c>
      <c r="E49" s="7" t="s">
        <v>39</v>
      </c>
      <c r="F49" s="17" t="s">
        <v>66</v>
      </c>
      <c r="G49" s="7" t="s">
        <v>74</v>
      </c>
      <c r="H49" s="17">
        <v>7</v>
      </c>
      <c r="I49" s="17" t="s">
        <v>54</v>
      </c>
      <c r="J49" s="17" t="s">
        <v>71</v>
      </c>
      <c r="L49" s="17">
        <v>56</v>
      </c>
      <c r="M49" s="17">
        <v>7</v>
      </c>
      <c r="N49" s="17">
        <v>1</v>
      </c>
      <c r="O49" s="17">
        <v>1</v>
      </c>
      <c r="P49">
        <v>1007202193</v>
      </c>
      <c r="Q49">
        <v>2098</v>
      </c>
      <c r="S49" t="s">
        <v>75</v>
      </c>
      <c r="T49" t="s">
        <v>57</v>
      </c>
      <c r="U49" t="e">
        <f>MATCH(D49,Отчет!$D:$D,0)</f>
        <v>#N/A</v>
      </c>
    </row>
    <row r="50" spans="1:21">
      <c r="A50" s="17">
        <v>1178841570</v>
      </c>
      <c r="B50" s="17">
        <v>10</v>
      </c>
      <c r="C50" s="17" t="s">
        <v>51</v>
      </c>
      <c r="D50" s="17">
        <v>748081451</v>
      </c>
      <c r="E50" s="7" t="s">
        <v>48</v>
      </c>
      <c r="F50" s="17" t="s">
        <v>58</v>
      </c>
      <c r="G50" s="7" t="s">
        <v>74</v>
      </c>
      <c r="H50" s="17">
        <v>7</v>
      </c>
      <c r="I50" s="17" t="s">
        <v>54</v>
      </c>
      <c r="J50" s="17" t="s">
        <v>71</v>
      </c>
      <c r="L50" s="17">
        <v>70</v>
      </c>
      <c r="M50" s="17">
        <v>7</v>
      </c>
      <c r="N50" s="17">
        <v>1</v>
      </c>
      <c r="O50" s="17">
        <v>1</v>
      </c>
      <c r="P50">
        <v>1007202193</v>
      </c>
      <c r="Q50">
        <v>2098</v>
      </c>
      <c r="S50" t="s">
        <v>75</v>
      </c>
      <c r="T50" t="s">
        <v>57</v>
      </c>
      <c r="U50">
        <f>MATCH(D50,Отчет!$D:$D,0)</f>
        <v>15</v>
      </c>
    </row>
    <row r="51" spans="1:21">
      <c r="A51" s="17">
        <v>1178841207</v>
      </c>
      <c r="B51" s="17">
        <v>10</v>
      </c>
      <c r="C51" s="17" t="s">
        <v>51</v>
      </c>
      <c r="D51" s="17">
        <v>748080169</v>
      </c>
      <c r="E51" s="7" t="s">
        <v>40</v>
      </c>
      <c r="F51" s="17" t="s">
        <v>63</v>
      </c>
      <c r="G51" s="7" t="s">
        <v>74</v>
      </c>
      <c r="H51" s="17">
        <v>7</v>
      </c>
      <c r="I51" s="17" t="s">
        <v>54</v>
      </c>
      <c r="J51" s="17" t="s">
        <v>71</v>
      </c>
      <c r="L51" s="17">
        <v>70</v>
      </c>
      <c r="M51" s="17">
        <v>7</v>
      </c>
      <c r="N51" s="17">
        <v>1</v>
      </c>
      <c r="O51" s="17">
        <v>1</v>
      </c>
      <c r="P51">
        <v>1007202193</v>
      </c>
      <c r="Q51">
        <v>2098</v>
      </c>
      <c r="S51" t="s">
        <v>75</v>
      </c>
      <c r="T51" t="s">
        <v>57</v>
      </c>
      <c r="U51">
        <f>MATCH(D51,Отчет!$D:$D,0)</f>
        <v>16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jevteeva</cp:lastModifiedBy>
  <dcterms:created xsi:type="dcterms:W3CDTF">2006-05-18T19:55:00Z</dcterms:created>
  <dcterms:modified xsi:type="dcterms:W3CDTF">2016-07-21T16:07:39Z</dcterms:modified>
</cp:coreProperties>
</file>