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2" i="1"/>
  <c r="R23" i="1"/>
  <c r="R24" i="1"/>
  <c r="R15" i="1"/>
  <c r="R25" i="1"/>
  <c r="R13" i="1"/>
  <c r="R21" i="1"/>
  <c r="R16" i="1"/>
  <c r="R28" i="1"/>
  <c r="R19" i="1"/>
  <c r="R14" i="1"/>
  <c r="R17" i="1"/>
  <c r="R26" i="1"/>
  <c r="R20" i="1"/>
  <c r="R27" i="1"/>
  <c r="R12" i="1"/>
  <c r="R22" i="1"/>
  <c r="Q23" i="1"/>
  <c r="Q24" i="1"/>
  <c r="Q15" i="1"/>
  <c r="Q25" i="1"/>
  <c r="Q13" i="1"/>
  <c r="Q21" i="1"/>
  <c r="Q16" i="1"/>
  <c r="Q28" i="1"/>
  <c r="Q19" i="1"/>
  <c r="Q14" i="1"/>
  <c r="Q17" i="1"/>
  <c r="Q26" i="1"/>
  <c r="Q20" i="1"/>
  <c r="Q27" i="1"/>
  <c r="Q12" i="1"/>
  <c r="Q22" i="1"/>
  <c r="R18" i="1"/>
  <c r="Q18" i="1"/>
  <c r="L23" i="1"/>
  <c r="N23" i="1" s="1"/>
  <c r="L24" i="1"/>
  <c r="N24" i="1" s="1"/>
  <c r="L15" i="1"/>
  <c r="N15" i="1" s="1"/>
  <c r="L25" i="1"/>
  <c r="N25" i="1" s="1"/>
  <c r="L13" i="1"/>
  <c r="N13" i="1" s="1"/>
  <c r="L21" i="1"/>
  <c r="N21" i="1" s="1"/>
  <c r="L16" i="1"/>
  <c r="N16" i="1" s="1"/>
  <c r="L28" i="1"/>
  <c r="N28" i="1" s="1"/>
  <c r="L19" i="1"/>
  <c r="N19" i="1" s="1"/>
  <c r="L14" i="1"/>
  <c r="N14" i="1" s="1"/>
  <c r="L17" i="1"/>
  <c r="N17" i="1" s="1"/>
  <c r="L26" i="1"/>
  <c r="N26" i="1" s="1"/>
  <c r="L20" i="1"/>
  <c r="N20" i="1" s="1"/>
  <c r="L27" i="1"/>
  <c r="N27" i="1" s="1"/>
  <c r="L12" i="1"/>
  <c r="N12" i="1" s="1"/>
  <c r="L22" i="1"/>
  <c r="N22" i="1" s="1"/>
  <c r="L18" i="1"/>
  <c r="N18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3" i="2"/>
</calcChain>
</file>

<file path=xl/sharedStrings.xml><?xml version="1.0" encoding="utf-8"?>
<sst xmlns="http://schemas.openxmlformats.org/spreadsheetml/2006/main" count="467" uniqueCount="84">
  <si>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</si>
  <si>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</si>
  <si>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</si>
  <si>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</si>
  <si>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</si>
  <si>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</si>
  <si>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</si>
  <si>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</si>
  <si>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</si>
  <si>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</si>
  <si>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</si>
  <si>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</si>
  <si>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</si>
  <si>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</si>
  <si>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</si>
  <si>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</si>
  <si>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</si>
  <si>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</si>
  <si>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</si>
  <si>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</si>
  <si>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</si>
  <si>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</si>
  <si>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</si>
  <si>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</si>
  <si>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</si>
  <si>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</si>
  <si>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</si>
  <si>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</si>
  <si>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</si>
  <si>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</si>
  <si>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</si>
  <si>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</si>
  <si>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</si>
  <si>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</si>
  <si>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Ардашева Любовь Анатольевна</t>
  </si>
  <si>
    <t>Асаватавибун Бурачаи</t>
  </si>
  <si>
    <t>Бахронов Джамшид Каюмович</t>
  </si>
  <si>
    <t>Ермолова Мария Юрьевна</t>
  </si>
  <si>
    <t>Замани Мозафарабади Амирпаша  </t>
  </si>
  <si>
    <t>Каленкович Евгений Евгеньевич</t>
  </si>
  <si>
    <t>Коркина Ирина Дмитриевна</t>
  </si>
  <si>
    <t>Кошкин Роман Константинович</t>
  </si>
  <si>
    <t>Кузьмина Юлия Владимировна</t>
  </si>
  <si>
    <t>Лопухова Евгения Николаевна</t>
  </si>
  <si>
    <t>Малевич Татьяна Владимировна</t>
  </si>
  <si>
    <t>Моисеев Сергей Юрьевич</t>
  </si>
  <si>
    <t>Мусаев Руслан Рафаилович</t>
  </si>
  <si>
    <t>Сапожников Георгий Андреевич</t>
  </si>
  <si>
    <t>Скопинцев Сергей Викторович</t>
  </si>
  <si>
    <t>Ступина Екатерина Алексеевна</t>
  </si>
  <si>
    <t>Тихонова Екатерина Александровна</t>
  </si>
  <si>
    <t>МКН151</t>
  </si>
  <si>
    <t>М151МКОГН001</t>
  </si>
  <si>
    <t>Линейная алгебра</t>
  </si>
  <si>
    <t>Экзамен</t>
  </si>
  <si>
    <t>2015/2016 учебный год 2 модуль</t>
  </si>
  <si>
    <t>stAdaptation</t>
  </si>
  <si>
    <t>Когнитивные науки и технологии: от нейрона к познанию</t>
  </si>
  <si>
    <t>М151МКОГН016</t>
  </si>
  <si>
    <t>М151МКОГН011</t>
  </si>
  <si>
    <t>М151МКОГН019</t>
  </si>
  <si>
    <t>М151МКОГН002</t>
  </si>
  <si>
    <t>М151МКОГН012</t>
  </si>
  <si>
    <t>М151МКОГН009</t>
  </si>
  <si>
    <t>М151МКОГН020</t>
  </si>
  <si>
    <t>М151МКОГН014</t>
  </si>
  <si>
    <t>М151МКОГН007</t>
  </si>
  <si>
    <t>М151МКОГН004</t>
  </si>
  <si>
    <t>М151МКОГН013</t>
  </si>
  <si>
    <t>М151МКОГН015</t>
  </si>
  <si>
    <t>Математический анализ</t>
  </si>
  <si>
    <t>М151МКОГН021</t>
  </si>
  <si>
    <t>Теория и методология современной психологии</t>
  </si>
  <si>
    <t>stCommon</t>
  </si>
  <si>
    <t>М151МКОГН018</t>
  </si>
  <si>
    <t>М151МКОГН003</t>
  </si>
  <si>
    <t>М151МКОГН006</t>
  </si>
  <si>
    <t>1 - 4</t>
  </si>
  <si>
    <t>5 - 10</t>
  </si>
  <si>
    <t>Дата выгрузки: 16.02.2016</t>
  </si>
  <si>
    <t>Период: c 2015/2016 учебный год I семестр по 2015/2016 учебный год I семестр</t>
  </si>
  <si>
    <t>Факультет/отделение: Факультет социальных наук</t>
  </si>
  <si>
    <t>Направление  подготовки: "Психология"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</si>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</sst>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85725</xdr:rowOff>
        </xdr:from>
        <xdr:to>
          <xdr:col>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C28"/>
  <sheetViews>
    <sheetView tabSelected="1" workbookViewId="0">
      <selection activeCell="G1" sqref="G1:G1048576"/>
    </sheetView>
  </sheetViews>
  <sheetFormatPr defaultRowHeight="12.75" x14ac:dyDescent="0.2"/>
  <cols>
    <col min="1" max="1" width="9.140625" style="18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10.7109375" style="1" hidden="1" customWidth="1"/>
    <col min="8" max="10" width="10.7109375" style="25" customWidth="1"/>
    <col min="11" max="14" width="10.7109375" style="13" customWidth="1"/>
    <col min="15" max="16" width="10.7109375" style="1" hidden="1" customWidth="1"/>
    <col min="17" max="17" width="10.7109375" style="13" customWidth="1"/>
    <col min="18" max="18" width="10.7109375" style="1" customWidth="1"/>
    <col min="19" max="21" width="10.7109375" style="1" hidden="1" customWidth="1"/>
    <col min="22" max="63" width="10.7109375" style="1" customWidth="1"/>
    <col min="64" max="16384" width="9.140625" style="1"/>
  </cols>
  <sheetData>
    <row r="1" spans="1:211" s="6" customFormat="1" ht="22.5" customHeight="1" x14ac:dyDescent="0.2">
      <c r="A1" s="21" t="s">
        <v>28</v>
      </c>
      <c r="B1" s="19"/>
      <c r="C1" s="19"/>
      <c r="D1" s="19"/>
      <c r="E1" s="19"/>
      <c r="F1" s="7"/>
      <c r="H1" s="23"/>
      <c r="I1" s="23"/>
      <c r="J1" s="23"/>
      <c r="K1" s="11"/>
      <c r="L1" s="11"/>
      <c r="M1" s="11"/>
      <c r="N1" s="11"/>
      <c r="Q1" s="11"/>
    </row>
    <row r="2" spans="1:211" s="5" customFormat="1" ht="15.75" customHeight="1" x14ac:dyDescent="0.2">
      <c r="A2" s="20" t="s">
        <v>79</v>
      </c>
      <c r="B2" s="19"/>
      <c r="C2" s="19"/>
      <c r="D2" s="19"/>
      <c r="E2" s="19"/>
      <c r="F2" s="7"/>
      <c r="G2" s="6"/>
      <c r="H2" s="23"/>
      <c r="I2" s="23"/>
      <c r="J2" s="23"/>
      <c r="K2" s="6"/>
      <c r="L2" s="6"/>
      <c r="M2" s="6"/>
      <c r="N2" s="12"/>
      <c r="Q2" s="12"/>
    </row>
    <row r="3" spans="1:211" s="5" customFormat="1" ht="15.75" customHeight="1" x14ac:dyDescent="0.2">
      <c r="A3" s="20" t="s">
        <v>80</v>
      </c>
      <c r="B3" s="19"/>
      <c r="C3" s="19"/>
      <c r="D3" s="19"/>
      <c r="E3" s="19"/>
      <c r="F3" s="7"/>
      <c r="G3" s="6"/>
      <c r="H3" s="23"/>
      <c r="I3" s="23"/>
      <c r="J3" s="23"/>
      <c r="K3" s="6"/>
      <c r="L3" s="6"/>
      <c r="M3" s="6"/>
      <c r="N3" s="12"/>
      <c r="Q3" s="12"/>
    </row>
    <row r="4" spans="1:211" s="5" customFormat="1" ht="15.75" customHeight="1" x14ac:dyDescent="0.2">
      <c r="A4" s="20" t="s">
        <v>81</v>
      </c>
      <c r="B4" s="19"/>
      <c r="C4" s="19"/>
      <c r="D4" s="19"/>
      <c r="E4" s="19"/>
      <c r="F4" s="7"/>
      <c r="G4" s="6"/>
      <c r="H4" s="23"/>
      <c r="I4" s="23"/>
      <c r="J4" s="23"/>
      <c r="K4" s="6"/>
      <c r="L4" s="6"/>
      <c r="M4" s="6"/>
      <c r="N4" s="12"/>
      <c r="Q4" s="12"/>
    </row>
    <row r="5" spans="1:211" s="5" customFormat="1" ht="15.75" customHeight="1" x14ac:dyDescent="0.2">
      <c r="A5" s="20" t="s">
        <v>82</v>
      </c>
      <c r="B5" s="6"/>
      <c r="C5" s="6"/>
      <c r="D5" s="6"/>
      <c r="E5" s="6"/>
      <c r="F5" s="6"/>
      <c r="G5" s="6"/>
      <c r="H5" s="23"/>
      <c r="I5" s="23"/>
      <c r="J5" s="23"/>
      <c r="K5" s="6"/>
      <c r="L5" s="6"/>
      <c r="M5" s="6"/>
      <c r="N5" s="12"/>
      <c r="Q5" s="12"/>
    </row>
    <row r="6" spans="1:211" s="5" customFormat="1" ht="15.75" customHeight="1" x14ac:dyDescent="0.2">
      <c r="A6" s="20" t="s">
        <v>83</v>
      </c>
      <c r="B6" s="8"/>
      <c r="C6" s="4"/>
      <c r="D6" s="4"/>
      <c r="E6" s="4"/>
      <c r="F6" s="4"/>
      <c r="H6" s="24"/>
      <c r="I6" s="24"/>
      <c r="J6" s="24"/>
      <c r="K6" s="12"/>
      <c r="L6" s="12"/>
      <c r="M6" s="12"/>
      <c r="N6" s="12"/>
      <c r="Q6" s="12"/>
    </row>
    <row r="7" spans="1:211" s="5" customFormat="1" ht="15.75" customHeight="1" x14ac:dyDescent="0.2">
      <c r="A7" s="18"/>
      <c r="B7" s="8"/>
      <c r="H7" s="24"/>
      <c r="I7" s="24"/>
      <c r="J7" s="24"/>
      <c r="K7" s="12"/>
      <c r="L7" s="12"/>
      <c r="M7" s="12"/>
      <c r="N7" s="12"/>
      <c r="Q7" s="12"/>
    </row>
    <row r="8" spans="1:211" s="2" customFormat="1" ht="20.25" customHeight="1" x14ac:dyDescent="0.2">
      <c r="A8" s="42" t="s">
        <v>2</v>
      </c>
      <c r="B8" s="43" t="s">
        <v>3</v>
      </c>
      <c r="C8" s="42" t="s">
        <v>0</v>
      </c>
      <c r="D8" s="42" t="s">
        <v>8</v>
      </c>
      <c r="E8" s="42" t="s">
        <v>1</v>
      </c>
      <c r="F8" s="42" t="s">
        <v>32</v>
      </c>
      <c r="G8" s="26"/>
      <c r="H8" s="27" t="s">
        <v>55</v>
      </c>
      <c r="I8" s="27" t="s">
        <v>55</v>
      </c>
      <c r="J8" s="27" t="s">
        <v>55</v>
      </c>
      <c r="K8" s="41" t="s">
        <v>21</v>
      </c>
      <c r="L8" s="39" t="s">
        <v>23</v>
      </c>
      <c r="M8" s="39" t="s">
        <v>24</v>
      </c>
      <c r="N8" s="41" t="s">
        <v>25</v>
      </c>
      <c r="O8" s="38" t="s">
        <v>5</v>
      </c>
      <c r="P8" s="38" t="s">
        <v>6</v>
      </c>
      <c r="Q8" s="41" t="s">
        <v>20</v>
      </c>
      <c r="R8" s="38" t="s">
        <v>7</v>
      </c>
      <c r="S8" s="38" t="s">
        <v>26</v>
      </c>
      <c r="T8" s="38" t="s">
        <v>27</v>
      </c>
    </row>
    <row r="9" spans="1:211" s="2" customFormat="1" ht="20.25" customHeight="1" x14ac:dyDescent="0.2">
      <c r="A9" s="42"/>
      <c r="B9" s="43"/>
      <c r="C9" s="42"/>
      <c r="D9" s="42"/>
      <c r="E9" s="42"/>
      <c r="F9" s="42"/>
      <c r="G9" s="26"/>
      <c r="H9" s="27" t="s">
        <v>54</v>
      </c>
      <c r="I9" s="27" t="s">
        <v>54</v>
      </c>
      <c r="J9" s="27" t="s">
        <v>54</v>
      </c>
      <c r="K9" s="41"/>
      <c r="L9" s="39"/>
      <c r="M9" s="39"/>
      <c r="N9" s="41"/>
      <c r="O9" s="38"/>
      <c r="P9" s="38"/>
      <c r="Q9" s="41"/>
      <c r="R9" s="38"/>
      <c r="S9" s="38"/>
      <c r="T9" s="38"/>
    </row>
    <row r="10" spans="1:211" s="3" customFormat="1" ht="200.1" customHeight="1" x14ac:dyDescent="0.2">
      <c r="A10" s="42"/>
      <c r="B10" s="43"/>
      <c r="C10" s="42"/>
      <c r="D10" s="42"/>
      <c r="E10" s="42"/>
      <c r="F10" s="42"/>
      <c r="G10" s="28" t="s">
        <v>22</v>
      </c>
      <c r="H10" s="29" t="s">
        <v>53</v>
      </c>
      <c r="I10" s="29" t="s">
        <v>70</v>
      </c>
      <c r="J10" s="29" t="s">
        <v>72</v>
      </c>
      <c r="K10" s="41"/>
      <c r="L10" s="39"/>
      <c r="M10" s="39"/>
      <c r="N10" s="41"/>
      <c r="O10" s="38"/>
      <c r="P10" s="38"/>
      <c r="Q10" s="41"/>
      <c r="R10" s="38"/>
      <c r="S10" s="38"/>
      <c r="T10" s="3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</row>
    <row r="11" spans="1:211" s="10" customFormat="1" ht="18.75" customHeight="1" x14ac:dyDescent="0.2">
      <c r="A11" s="40" t="s">
        <v>4</v>
      </c>
      <c r="B11" s="40"/>
      <c r="C11" s="40"/>
      <c r="D11" s="40"/>
      <c r="E11" s="40"/>
      <c r="F11" s="40"/>
      <c r="G11" s="26"/>
      <c r="H11" s="27">
        <v>3</v>
      </c>
      <c r="I11" s="27">
        <v>3</v>
      </c>
      <c r="J11" s="27">
        <v>4</v>
      </c>
      <c r="K11" s="41"/>
      <c r="L11" s="39"/>
      <c r="M11" s="39"/>
      <c r="N11" s="41"/>
      <c r="O11" s="38"/>
      <c r="P11" s="38"/>
      <c r="Q11" s="41"/>
      <c r="R11" s="38"/>
      <c r="S11" s="38"/>
      <c r="T11" s="38"/>
    </row>
    <row r="12" spans="1:211" x14ac:dyDescent="0.2">
      <c r="A12" s="36" t="s">
        <v>77</v>
      </c>
      <c r="B12" s="30" t="s">
        <v>61</v>
      </c>
      <c r="C12" s="31" t="s">
        <v>49</v>
      </c>
      <c r="D12" s="31">
        <v>1164814026</v>
      </c>
      <c r="E12" s="32" t="s">
        <v>51</v>
      </c>
      <c r="F12" s="31" t="s">
        <v>57</v>
      </c>
      <c r="G12" s="32">
        <f>MATCH(D12,Данные!$D:$D,0)</f>
        <v>7</v>
      </c>
      <c r="H12" s="34">
        <v>10</v>
      </c>
      <c r="I12" s="34">
        <v>8</v>
      </c>
      <c r="J12" s="34">
        <v>9</v>
      </c>
      <c r="K12" s="35">
        <v>36</v>
      </c>
      <c r="L12" s="35">
        <f t="shared" ref="L12:L28" si="0">IF(M12 &gt; 0, MAX(M$12:M$28) / M12, 0)</f>
        <v>1</v>
      </c>
      <c r="M12" s="35">
        <v>4</v>
      </c>
      <c r="N12" s="35">
        <f t="shared" ref="N12:N28" si="1">K12*L12</f>
        <v>36</v>
      </c>
      <c r="O12" s="32">
        <v>27</v>
      </c>
      <c r="P12" s="32">
        <v>3</v>
      </c>
      <c r="Q12" s="35">
        <f t="shared" ref="Q12:Q28" si="2">IF(P12 &gt; 0,O12/P12,0)</f>
        <v>9</v>
      </c>
      <c r="R12" s="32">
        <f>MIN($H12:J12)</f>
        <v>8</v>
      </c>
      <c r="S12" s="32"/>
      <c r="T12" s="32">
        <v>3</v>
      </c>
      <c r="U12" s="1">
        <v>1</v>
      </c>
    </row>
    <row r="13" spans="1:211" x14ac:dyDescent="0.2">
      <c r="A13" s="37"/>
      <c r="B13" s="30" t="s">
        <v>69</v>
      </c>
      <c r="C13" s="31" t="s">
        <v>39</v>
      </c>
      <c r="D13" s="31">
        <v>1164813855</v>
      </c>
      <c r="E13" s="32" t="s">
        <v>51</v>
      </c>
      <c r="F13" s="31" t="s">
        <v>57</v>
      </c>
      <c r="G13" s="32">
        <f>MATCH(D13,Данные!$D:$D,0)</f>
        <v>15</v>
      </c>
      <c r="H13" s="34">
        <v>8</v>
      </c>
      <c r="I13" s="34">
        <v>9</v>
      </c>
      <c r="J13" s="34">
        <v>9</v>
      </c>
      <c r="K13" s="35">
        <v>36</v>
      </c>
      <c r="L13" s="35">
        <f t="shared" si="0"/>
        <v>1</v>
      </c>
      <c r="M13" s="35">
        <v>4</v>
      </c>
      <c r="N13" s="35">
        <f t="shared" si="1"/>
        <v>36</v>
      </c>
      <c r="O13" s="32">
        <v>26</v>
      </c>
      <c r="P13" s="32">
        <v>3</v>
      </c>
      <c r="Q13" s="35">
        <f t="shared" si="2"/>
        <v>8.6666666666666661</v>
      </c>
      <c r="R13" s="32">
        <f>MIN($H13:J13)</f>
        <v>8</v>
      </c>
      <c r="S13" s="32"/>
      <c r="T13" s="32">
        <v>3</v>
      </c>
      <c r="U13" s="1">
        <v>2</v>
      </c>
    </row>
    <row r="14" spans="1:211" x14ac:dyDescent="0.2">
      <c r="A14" s="37"/>
      <c r="B14" s="30" t="s">
        <v>63</v>
      </c>
      <c r="C14" s="31" t="s">
        <v>44</v>
      </c>
      <c r="D14" s="31">
        <v>1164813935</v>
      </c>
      <c r="E14" s="32" t="s">
        <v>51</v>
      </c>
      <c r="F14" s="31" t="s">
        <v>57</v>
      </c>
      <c r="G14" s="32">
        <f>MATCH(D14,Данные!$D:$D,0)</f>
        <v>9</v>
      </c>
      <c r="H14" s="34">
        <v>8</v>
      </c>
      <c r="I14" s="34">
        <v>8</v>
      </c>
      <c r="J14" s="34">
        <v>9</v>
      </c>
      <c r="K14" s="35">
        <v>36</v>
      </c>
      <c r="L14" s="35">
        <f t="shared" si="0"/>
        <v>1</v>
      </c>
      <c r="M14" s="35">
        <v>4</v>
      </c>
      <c r="N14" s="35">
        <f t="shared" si="1"/>
        <v>36</v>
      </c>
      <c r="O14" s="32">
        <v>25</v>
      </c>
      <c r="P14" s="32">
        <v>3</v>
      </c>
      <c r="Q14" s="35">
        <f t="shared" si="2"/>
        <v>8.3333333333333339</v>
      </c>
      <c r="R14" s="32">
        <f>MIN($H14:J14)</f>
        <v>8</v>
      </c>
      <c r="S14" s="32"/>
      <c r="T14" s="32">
        <v>3</v>
      </c>
      <c r="U14" s="1">
        <v>3</v>
      </c>
    </row>
    <row r="15" spans="1:211" x14ac:dyDescent="0.2">
      <c r="A15" s="37"/>
      <c r="B15" s="30" t="s">
        <v>58</v>
      </c>
      <c r="C15" s="31" t="s">
        <v>37</v>
      </c>
      <c r="D15" s="31">
        <v>1164813842</v>
      </c>
      <c r="E15" s="32" t="s">
        <v>51</v>
      </c>
      <c r="F15" s="31" t="s">
        <v>57</v>
      </c>
      <c r="G15" s="32">
        <f>MATCH(D15,Данные!$D:$D,0)</f>
        <v>4</v>
      </c>
      <c r="H15" s="34">
        <v>8</v>
      </c>
      <c r="I15" s="34">
        <v>6</v>
      </c>
      <c r="J15" s="34">
        <v>9</v>
      </c>
      <c r="K15" s="35">
        <v>36</v>
      </c>
      <c r="L15" s="35">
        <f t="shared" si="0"/>
        <v>1</v>
      </c>
      <c r="M15" s="35">
        <v>4</v>
      </c>
      <c r="N15" s="35">
        <f t="shared" si="1"/>
        <v>36</v>
      </c>
      <c r="O15" s="32">
        <v>23</v>
      </c>
      <c r="P15" s="32">
        <v>3</v>
      </c>
      <c r="Q15" s="35">
        <f t="shared" si="2"/>
        <v>7.666666666666667</v>
      </c>
      <c r="R15" s="32">
        <f>MIN($H15:J15)</f>
        <v>6</v>
      </c>
      <c r="S15" s="32"/>
      <c r="T15" s="32">
        <v>3</v>
      </c>
      <c r="U15" s="1">
        <v>4</v>
      </c>
    </row>
    <row r="16" spans="1:211" x14ac:dyDescent="0.2">
      <c r="A16" s="36" t="s">
        <v>78</v>
      </c>
      <c r="B16" s="30" t="s">
        <v>68</v>
      </c>
      <c r="C16" s="31" t="s">
        <v>41</v>
      </c>
      <c r="D16" s="31">
        <v>1164813883</v>
      </c>
      <c r="E16" s="32" t="s">
        <v>51</v>
      </c>
      <c r="F16" s="31" t="s">
        <v>57</v>
      </c>
      <c r="G16" s="32">
        <f>MATCH(D16,Данные!$D:$D,0)</f>
        <v>14</v>
      </c>
      <c r="H16" s="34">
        <v>9</v>
      </c>
      <c r="I16" s="34">
        <v>8</v>
      </c>
      <c r="J16" s="34">
        <v>8</v>
      </c>
      <c r="K16" s="35">
        <v>32</v>
      </c>
      <c r="L16" s="35">
        <f t="shared" si="0"/>
        <v>1</v>
      </c>
      <c r="M16" s="35">
        <v>4</v>
      </c>
      <c r="N16" s="35">
        <f t="shared" si="1"/>
        <v>32</v>
      </c>
      <c r="O16" s="32">
        <v>25</v>
      </c>
      <c r="P16" s="32">
        <v>3</v>
      </c>
      <c r="Q16" s="35">
        <f t="shared" si="2"/>
        <v>8.3333333333333339</v>
      </c>
      <c r="R16" s="32">
        <f>MIN($H16:J16)</f>
        <v>8</v>
      </c>
      <c r="S16" s="32"/>
      <c r="T16" s="32">
        <v>3</v>
      </c>
      <c r="U16" s="1">
        <v>5</v>
      </c>
    </row>
    <row r="17" spans="1:21" x14ac:dyDescent="0.2">
      <c r="A17" s="37"/>
      <c r="B17" s="30" t="s">
        <v>66</v>
      </c>
      <c r="C17" s="31" t="s">
        <v>45</v>
      </c>
      <c r="D17" s="31">
        <v>1164813961</v>
      </c>
      <c r="E17" s="32" t="s">
        <v>51</v>
      </c>
      <c r="F17" s="31" t="s">
        <v>57</v>
      </c>
      <c r="G17" s="32">
        <f>MATCH(D17,Данные!$D:$D,0)</f>
        <v>12</v>
      </c>
      <c r="H17" s="34">
        <v>7</v>
      </c>
      <c r="I17" s="34">
        <v>10</v>
      </c>
      <c r="J17" s="34">
        <v>8</v>
      </c>
      <c r="K17" s="35">
        <v>32</v>
      </c>
      <c r="L17" s="35">
        <f t="shared" si="0"/>
        <v>1</v>
      </c>
      <c r="M17" s="35">
        <v>4</v>
      </c>
      <c r="N17" s="35">
        <f t="shared" si="1"/>
        <v>32</v>
      </c>
      <c r="O17" s="32">
        <v>25</v>
      </c>
      <c r="P17" s="32">
        <v>3</v>
      </c>
      <c r="Q17" s="35">
        <f t="shared" si="2"/>
        <v>8.3333333333333339</v>
      </c>
      <c r="R17" s="32">
        <f>MIN($H17:J17)</f>
        <v>7</v>
      </c>
      <c r="S17" s="32"/>
      <c r="T17" s="32">
        <v>3</v>
      </c>
      <c r="U17" s="1">
        <v>6</v>
      </c>
    </row>
    <row r="18" spans="1:21" x14ac:dyDescent="0.2">
      <c r="A18" s="37"/>
      <c r="B18" s="30" t="s">
        <v>60</v>
      </c>
      <c r="C18" s="31" t="s">
        <v>34</v>
      </c>
      <c r="D18" s="31">
        <v>1164813803</v>
      </c>
      <c r="E18" s="32" t="s">
        <v>51</v>
      </c>
      <c r="F18" s="31" t="s">
        <v>57</v>
      </c>
      <c r="G18" s="32">
        <f>MATCH(D18,Данные!$D:$D,0)</f>
        <v>6</v>
      </c>
      <c r="H18" s="34">
        <v>8</v>
      </c>
      <c r="I18" s="34">
        <v>8</v>
      </c>
      <c r="J18" s="34">
        <v>8</v>
      </c>
      <c r="K18" s="35">
        <v>32</v>
      </c>
      <c r="L18" s="35">
        <f t="shared" si="0"/>
        <v>1</v>
      </c>
      <c r="M18" s="35">
        <v>4</v>
      </c>
      <c r="N18" s="35">
        <f t="shared" si="1"/>
        <v>32</v>
      </c>
      <c r="O18" s="32">
        <v>24</v>
      </c>
      <c r="P18" s="32">
        <v>3</v>
      </c>
      <c r="Q18" s="35">
        <f t="shared" si="2"/>
        <v>8</v>
      </c>
      <c r="R18" s="32">
        <f>MIN($H18:J18)</f>
        <v>8</v>
      </c>
      <c r="S18" s="32"/>
      <c r="T18" s="32">
        <v>3</v>
      </c>
      <c r="U18" s="1">
        <v>7</v>
      </c>
    </row>
    <row r="19" spans="1:21" x14ac:dyDescent="0.2">
      <c r="A19" s="37"/>
      <c r="B19" s="30" t="s">
        <v>59</v>
      </c>
      <c r="C19" s="31" t="s">
        <v>43</v>
      </c>
      <c r="D19" s="31">
        <v>1164813909</v>
      </c>
      <c r="E19" s="32" t="s">
        <v>51</v>
      </c>
      <c r="F19" s="31" t="s">
        <v>57</v>
      </c>
      <c r="G19" s="32">
        <f>MATCH(D19,Данные!$D:$D,0)</f>
        <v>5</v>
      </c>
      <c r="H19" s="34">
        <v>8</v>
      </c>
      <c r="I19" s="34">
        <v>8</v>
      </c>
      <c r="J19" s="34">
        <v>8</v>
      </c>
      <c r="K19" s="35">
        <v>32</v>
      </c>
      <c r="L19" s="35">
        <f t="shared" si="0"/>
        <v>1</v>
      </c>
      <c r="M19" s="35">
        <v>4</v>
      </c>
      <c r="N19" s="35">
        <f t="shared" si="1"/>
        <v>32</v>
      </c>
      <c r="O19" s="32">
        <v>24</v>
      </c>
      <c r="P19" s="32">
        <v>3</v>
      </c>
      <c r="Q19" s="35">
        <f t="shared" si="2"/>
        <v>8</v>
      </c>
      <c r="R19" s="32">
        <f>MIN($H19:J19)</f>
        <v>8</v>
      </c>
      <c r="S19" s="32"/>
      <c r="T19" s="32">
        <v>3</v>
      </c>
      <c r="U19" s="1">
        <v>8</v>
      </c>
    </row>
    <row r="20" spans="1:21" x14ac:dyDescent="0.2">
      <c r="A20" s="37"/>
      <c r="B20" s="30" t="s">
        <v>67</v>
      </c>
      <c r="C20" s="31" t="s">
        <v>47</v>
      </c>
      <c r="D20" s="31">
        <v>1164814000</v>
      </c>
      <c r="E20" s="32" t="s">
        <v>51</v>
      </c>
      <c r="F20" s="31" t="s">
        <v>57</v>
      </c>
      <c r="G20" s="32">
        <f>MATCH(D20,Данные!$D:$D,0)</f>
        <v>13</v>
      </c>
      <c r="H20" s="34">
        <v>6</v>
      </c>
      <c r="I20" s="34">
        <v>8</v>
      </c>
      <c r="J20" s="34">
        <v>8</v>
      </c>
      <c r="K20" s="35">
        <v>32</v>
      </c>
      <c r="L20" s="35">
        <f t="shared" si="0"/>
        <v>1</v>
      </c>
      <c r="M20" s="35">
        <v>4</v>
      </c>
      <c r="N20" s="35">
        <f t="shared" si="1"/>
        <v>32</v>
      </c>
      <c r="O20" s="32">
        <v>22</v>
      </c>
      <c r="P20" s="32">
        <v>3</v>
      </c>
      <c r="Q20" s="35">
        <f t="shared" si="2"/>
        <v>7.333333333333333</v>
      </c>
      <c r="R20" s="32">
        <f>MIN($H20:J20)</f>
        <v>6</v>
      </c>
      <c r="S20" s="32"/>
      <c r="T20" s="32">
        <v>3</v>
      </c>
      <c r="U20" s="1">
        <v>9</v>
      </c>
    </row>
    <row r="21" spans="1:21" x14ac:dyDescent="0.2">
      <c r="A21" s="37"/>
      <c r="B21" s="30" t="s">
        <v>65</v>
      </c>
      <c r="C21" s="31" t="s">
        <v>40</v>
      </c>
      <c r="D21" s="31">
        <v>1164813869</v>
      </c>
      <c r="E21" s="32" t="s">
        <v>51</v>
      </c>
      <c r="F21" s="31" t="s">
        <v>57</v>
      </c>
      <c r="G21" s="32">
        <f>MATCH(D21,Данные!$D:$D,0)</f>
        <v>11</v>
      </c>
      <c r="H21" s="34">
        <v>7</v>
      </c>
      <c r="I21" s="34">
        <v>6</v>
      </c>
      <c r="J21" s="34">
        <v>8</v>
      </c>
      <c r="K21" s="35">
        <v>32</v>
      </c>
      <c r="L21" s="35">
        <f t="shared" si="0"/>
        <v>1</v>
      </c>
      <c r="M21" s="35">
        <v>4</v>
      </c>
      <c r="N21" s="35">
        <f t="shared" si="1"/>
        <v>32</v>
      </c>
      <c r="O21" s="32">
        <v>21</v>
      </c>
      <c r="P21" s="32">
        <v>3</v>
      </c>
      <c r="Q21" s="35">
        <f t="shared" si="2"/>
        <v>7</v>
      </c>
      <c r="R21" s="32">
        <f>MIN($H21:J21)</f>
        <v>6</v>
      </c>
      <c r="S21" s="32"/>
      <c r="T21" s="32">
        <v>3</v>
      </c>
      <c r="U21" s="1">
        <v>10</v>
      </c>
    </row>
    <row r="22" spans="1:21" x14ac:dyDescent="0.2">
      <c r="A22" s="33">
        <v>11</v>
      </c>
      <c r="B22" s="30" t="s">
        <v>52</v>
      </c>
      <c r="C22" s="31" t="s">
        <v>50</v>
      </c>
      <c r="D22" s="31">
        <v>1164814039</v>
      </c>
      <c r="E22" s="32" t="s">
        <v>51</v>
      </c>
      <c r="F22" s="31" t="s">
        <v>57</v>
      </c>
      <c r="G22" s="32">
        <f>MATCH(D22,Данные!$D:$D,0)</f>
        <v>3</v>
      </c>
      <c r="H22" s="34">
        <v>10</v>
      </c>
      <c r="I22" s="34">
        <v>6</v>
      </c>
      <c r="J22" s="34">
        <v>7</v>
      </c>
      <c r="K22" s="35">
        <v>28</v>
      </c>
      <c r="L22" s="35">
        <f t="shared" si="0"/>
        <v>1</v>
      </c>
      <c r="M22" s="35">
        <v>4</v>
      </c>
      <c r="N22" s="35">
        <f t="shared" si="1"/>
        <v>28</v>
      </c>
      <c r="O22" s="32">
        <v>23</v>
      </c>
      <c r="P22" s="32">
        <v>3</v>
      </c>
      <c r="Q22" s="35">
        <f t="shared" si="2"/>
        <v>7.666666666666667</v>
      </c>
      <c r="R22" s="32">
        <f>MIN($H22:J22)</f>
        <v>6</v>
      </c>
      <c r="S22" s="32"/>
      <c r="T22" s="32">
        <v>3</v>
      </c>
      <c r="U22" s="1">
        <v>11</v>
      </c>
    </row>
    <row r="23" spans="1:21" x14ac:dyDescent="0.2">
      <c r="A23" s="33">
        <v>12</v>
      </c>
      <c r="B23" s="30" t="s">
        <v>64</v>
      </c>
      <c r="C23" s="31" t="s">
        <v>35</v>
      </c>
      <c r="D23" s="31">
        <v>1192491747</v>
      </c>
      <c r="E23" s="32" t="s">
        <v>51</v>
      </c>
      <c r="F23" s="31" t="s">
        <v>57</v>
      </c>
      <c r="G23" s="32">
        <f>MATCH(D23,Данные!$D:$D,0)</f>
        <v>10</v>
      </c>
      <c r="H23" s="34">
        <v>8</v>
      </c>
      <c r="I23" s="34">
        <v>6</v>
      </c>
      <c r="J23" s="34">
        <v>7</v>
      </c>
      <c r="K23" s="35">
        <v>28</v>
      </c>
      <c r="L23" s="35">
        <f t="shared" si="0"/>
        <v>1</v>
      </c>
      <c r="M23" s="35">
        <v>4</v>
      </c>
      <c r="N23" s="35">
        <f t="shared" si="1"/>
        <v>28</v>
      </c>
      <c r="O23" s="32">
        <v>21</v>
      </c>
      <c r="P23" s="32">
        <v>3</v>
      </c>
      <c r="Q23" s="35">
        <f t="shared" si="2"/>
        <v>7</v>
      </c>
      <c r="R23" s="32">
        <f>MIN($H23:J23)</f>
        <v>6</v>
      </c>
      <c r="S23" s="32"/>
      <c r="T23" s="32">
        <v>3</v>
      </c>
      <c r="U23" s="1">
        <v>12</v>
      </c>
    </row>
    <row r="24" spans="1:21" x14ac:dyDescent="0.2">
      <c r="A24" s="33">
        <v>13</v>
      </c>
      <c r="B24" s="30" t="s">
        <v>74</v>
      </c>
      <c r="C24" s="31" t="s">
        <v>36</v>
      </c>
      <c r="D24" s="31">
        <v>1164813816</v>
      </c>
      <c r="E24" s="32" t="s">
        <v>51</v>
      </c>
      <c r="F24" s="31" t="s">
        <v>57</v>
      </c>
      <c r="G24" s="32">
        <f>MATCH(D24,Данные!$D:$D,0)</f>
        <v>39</v>
      </c>
      <c r="H24" s="34"/>
      <c r="I24" s="34"/>
      <c r="J24" s="34">
        <v>7</v>
      </c>
      <c r="K24" s="35">
        <v>28</v>
      </c>
      <c r="L24" s="35">
        <f t="shared" si="0"/>
        <v>1</v>
      </c>
      <c r="M24" s="35">
        <v>4</v>
      </c>
      <c r="N24" s="35">
        <f t="shared" si="1"/>
        <v>28</v>
      </c>
      <c r="O24" s="32">
        <v>7</v>
      </c>
      <c r="P24" s="32">
        <v>1</v>
      </c>
      <c r="Q24" s="35">
        <f t="shared" si="2"/>
        <v>7</v>
      </c>
      <c r="R24" s="32">
        <f>MIN($H24:J24)</f>
        <v>7</v>
      </c>
      <c r="S24" s="32"/>
      <c r="T24" s="32">
        <v>1</v>
      </c>
      <c r="U24" s="1">
        <v>13</v>
      </c>
    </row>
    <row r="25" spans="1:21" x14ac:dyDescent="0.2">
      <c r="A25" s="33">
        <v>14</v>
      </c>
      <c r="B25" s="30" t="s">
        <v>71</v>
      </c>
      <c r="C25" s="31" t="s">
        <v>38</v>
      </c>
      <c r="D25" s="31">
        <v>1297746005</v>
      </c>
      <c r="E25" s="32" t="s">
        <v>51</v>
      </c>
      <c r="F25" s="31" t="s">
        <v>57</v>
      </c>
      <c r="G25" s="32">
        <f>MATCH(D25,Данные!$D:$D,0)</f>
        <v>29</v>
      </c>
      <c r="H25" s="34"/>
      <c r="I25" s="34"/>
      <c r="J25" s="34">
        <v>7</v>
      </c>
      <c r="K25" s="35">
        <v>28</v>
      </c>
      <c r="L25" s="35">
        <f t="shared" si="0"/>
        <v>1</v>
      </c>
      <c r="M25" s="35">
        <v>4</v>
      </c>
      <c r="N25" s="35">
        <f t="shared" si="1"/>
        <v>28</v>
      </c>
      <c r="O25" s="32">
        <v>7</v>
      </c>
      <c r="P25" s="32">
        <v>1</v>
      </c>
      <c r="Q25" s="35">
        <f t="shared" si="2"/>
        <v>7</v>
      </c>
      <c r="R25" s="32">
        <f>MIN($H25:J25)</f>
        <v>7</v>
      </c>
      <c r="S25" s="32"/>
      <c r="T25" s="32">
        <v>1</v>
      </c>
      <c r="U25" s="1">
        <v>14</v>
      </c>
    </row>
    <row r="26" spans="1:21" x14ac:dyDescent="0.2">
      <c r="A26" s="33">
        <v>15</v>
      </c>
      <c r="B26" s="30" t="s">
        <v>76</v>
      </c>
      <c r="C26" s="31" t="s">
        <v>46</v>
      </c>
      <c r="D26" s="31">
        <v>1164813974</v>
      </c>
      <c r="E26" s="32" t="s">
        <v>51</v>
      </c>
      <c r="F26" s="31" t="s">
        <v>57</v>
      </c>
      <c r="G26" s="32">
        <f>MATCH(D26,Данные!$D:$D,0)</f>
        <v>44</v>
      </c>
      <c r="H26" s="34"/>
      <c r="I26" s="34"/>
      <c r="J26" s="34">
        <v>7</v>
      </c>
      <c r="K26" s="35">
        <v>28</v>
      </c>
      <c r="L26" s="35">
        <f t="shared" si="0"/>
        <v>1</v>
      </c>
      <c r="M26" s="35">
        <v>4</v>
      </c>
      <c r="N26" s="35">
        <f t="shared" si="1"/>
        <v>28</v>
      </c>
      <c r="O26" s="32">
        <v>7</v>
      </c>
      <c r="P26" s="32">
        <v>1</v>
      </c>
      <c r="Q26" s="35">
        <f t="shared" si="2"/>
        <v>7</v>
      </c>
      <c r="R26" s="32">
        <f>MIN($H26:J26)</f>
        <v>7</v>
      </c>
      <c r="S26" s="32"/>
      <c r="T26" s="32">
        <v>1</v>
      </c>
      <c r="U26" s="1">
        <v>15</v>
      </c>
    </row>
    <row r="27" spans="1:21" x14ac:dyDescent="0.2">
      <c r="A27" s="33">
        <v>16</v>
      </c>
      <c r="B27" s="30" t="s">
        <v>75</v>
      </c>
      <c r="C27" s="31" t="s">
        <v>48</v>
      </c>
      <c r="D27" s="31">
        <v>1164814013</v>
      </c>
      <c r="E27" s="32" t="s">
        <v>51</v>
      </c>
      <c r="F27" s="31" t="s">
        <v>57</v>
      </c>
      <c r="G27" s="32">
        <f>MATCH(D27,Данные!$D:$D,0)</f>
        <v>42</v>
      </c>
      <c r="H27" s="34"/>
      <c r="I27" s="34"/>
      <c r="J27" s="34">
        <v>7</v>
      </c>
      <c r="K27" s="35">
        <v>28</v>
      </c>
      <c r="L27" s="35">
        <f t="shared" si="0"/>
        <v>1</v>
      </c>
      <c r="M27" s="35">
        <v>4</v>
      </c>
      <c r="N27" s="35">
        <f t="shared" si="1"/>
        <v>28</v>
      </c>
      <c r="O27" s="32">
        <v>7</v>
      </c>
      <c r="P27" s="32">
        <v>1</v>
      </c>
      <c r="Q27" s="35">
        <f t="shared" si="2"/>
        <v>7</v>
      </c>
      <c r="R27" s="32">
        <f>MIN($H27:J27)</f>
        <v>7</v>
      </c>
      <c r="S27" s="32"/>
      <c r="T27" s="32">
        <v>1</v>
      </c>
      <c r="U27" s="1">
        <v>16</v>
      </c>
    </row>
    <row r="28" spans="1:21" x14ac:dyDescent="0.2">
      <c r="A28" s="33">
        <v>17</v>
      </c>
      <c r="B28" s="30" t="s">
        <v>62</v>
      </c>
      <c r="C28" s="31" t="s">
        <v>42</v>
      </c>
      <c r="D28" s="31">
        <v>1164813896</v>
      </c>
      <c r="E28" s="32" t="s">
        <v>51</v>
      </c>
      <c r="F28" s="31" t="s">
        <v>57</v>
      </c>
      <c r="G28" s="32">
        <f>MATCH(D28,Данные!$D:$D,0)</f>
        <v>8</v>
      </c>
      <c r="H28" s="34">
        <v>6</v>
      </c>
      <c r="I28" s="34">
        <v>5</v>
      </c>
      <c r="J28" s="34">
        <v>7</v>
      </c>
      <c r="K28" s="35">
        <v>28</v>
      </c>
      <c r="L28" s="35">
        <f t="shared" si="0"/>
        <v>1</v>
      </c>
      <c r="M28" s="35">
        <v>4</v>
      </c>
      <c r="N28" s="35">
        <f t="shared" si="1"/>
        <v>28</v>
      </c>
      <c r="O28" s="32">
        <v>18</v>
      </c>
      <c r="P28" s="32">
        <v>3</v>
      </c>
      <c r="Q28" s="35">
        <f t="shared" si="2"/>
        <v>6</v>
      </c>
      <c r="R28" s="32">
        <f>MIN($H28:J28)</f>
        <v>5</v>
      </c>
      <c r="S28" s="32"/>
      <c r="T28" s="32">
        <v>3</v>
      </c>
      <c r="U28" s="1">
        <v>17</v>
      </c>
    </row>
  </sheetData>
  <sortState ref="B12:V28">
    <sortCondition descending="1" ref="N6"/>
    <sortCondition descending="1" ref="Q6"/>
  </sortState>
  <mergeCells count="19">
    <mergeCell ref="E8:E10"/>
    <mergeCell ref="Q8:Q11"/>
    <mergeCell ref="F8:F10"/>
    <mergeCell ref="A12:A15"/>
    <mergeCell ref="A16:A21"/>
    <mergeCell ref="T8:T11"/>
    <mergeCell ref="P8:P11"/>
    <mergeCell ref="L8:L11"/>
    <mergeCell ref="A11:F11"/>
    <mergeCell ref="K8:K11"/>
    <mergeCell ref="N8:N11"/>
    <mergeCell ref="O8:O11"/>
    <mergeCell ref="S8:S11"/>
    <mergeCell ref="A8:A10"/>
    <mergeCell ref="M8:M11"/>
    <mergeCell ref="D8:D10"/>
    <mergeCell ref="C8:C10"/>
    <mergeCell ref="B8:B10"/>
    <mergeCell ref="R8:R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autoPict="0" r:id="rId5">
            <anchor moveWithCells="1">
              <from>
                <xdr:col>6</xdr:col>
                <xdr:colOff>0</xdr:colOff>
                <xdr:row>0</xdr:row>
                <xdr:rowOff>85725</xdr:rowOff>
              </from>
              <to>
                <xdr:col>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45"/>
  <sheetViews>
    <sheetView workbookViewId="0">
      <selection activeCell="E1" sqref="E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8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1222288121</v>
      </c>
      <c r="B3" s="17">
        <v>10</v>
      </c>
      <c r="C3" s="17" t="s">
        <v>51</v>
      </c>
      <c r="D3" s="17">
        <v>1164814039</v>
      </c>
      <c r="E3" s="7" t="s">
        <v>50</v>
      </c>
      <c r="F3" s="17" t="s">
        <v>52</v>
      </c>
      <c r="G3" s="7" t="s">
        <v>53</v>
      </c>
      <c r="H3" s="17">
        <v>3</v>
      </c>
      <c r="I3" s="17" t="s">
        <v>54</v>
      </c>
      <c r="J3" s="17" t="s">
        <v>55</v>
      </c>
      <c r="L3" s="17">
        <v>0</v>
      </c>
      <c r="M3" s="17">
        <v>0</v>
      </c>
      <c r="N3" s="17">
        <v>1</v>
      </c>
      <c r="O3" s="17">
        <v>1</v>
      </c>
      <c r="P3" s="17">
        <v>1014676817</v>
      </c>
      <c r="Q3" s="17">
        <v>2098</v>
      </c>
      <c r="S3" t="s">
        <v>56</v>
      </c>
      <c r="T3">
        <v>0</v>
      </c>
      <c r="U3" t="s">
        <v>57</v>
      </c>
      <c r="V3">
        <f>MATCH(D3,Отчет!$D:$D,0)</f>
        <v>22</v>
      </c>
    </row>
    <row r="4" spans="1:22" x14ac:dyDescent="0.2">
      <c r="A4" s="17">
        <v>1222288056</v>
      </c>
      <c r="B4" s="17">
        <v>8</v>
      </c>
      <c r="C4" s="17" t="s">
        <v>51</v>
      </c>
      <c r="D4" s="17">
        <v>1164813842</v>
      </c>
      <c r="E4" s="7" t="s">
        <v>37</v>
      </c>
      <c r="F4" s="17" t="s">
        <v>58</v>
      </c>
      <c r="G4" s="7" t="s">
        <v>53</v>
      </c>
      <c r="H4" s="17">
        <v>3</v>
      </c>
      <c r="I4" s="17" t="s">
        <v>54</v>
      </c>
      <c r="J4" s="17" t="s">
        <v>55</v>
      </c>
      <c r="L4" s="17">
        <v>0</v>
      </c>
      <c r="M4" s="17">
        <v>0</v>
      </c>
      <c r="N4" s="17">
        <v>1</v>
      </c>
      <c r="O4" s="17">
        <v>1</v>
      </c>
      <c r="P4" s="17">
        <v>1014676817</v>
      </c>
      <c r="Q4" s="17">
        <v>2098</v>
      </c>
      <c r="S4" t="s">
        <v>56</v>
      </c>
      <c r="T4">
        <v>0</v>
      </c>
      <c r="U4" t="s">
        <v>57</v>
      </c>
      <c r="V4">
        <f>MATCH(D4,Отчет!$D:$D,0)</f>
        <v>15</v>
      </c>
    </row>
    <row r="5" spans="1:22" x14ac:dyDescent="0.2">
      <c r="A5" s="17">
        <v>1222288076</v>
      </c>
      <c r="B5" s="17">
        <v>8</v>
      </c>
      <c r="C5" s="17" t="s">
        <v>51</v>
      </c>
      <c r="D5" s="17">
        <v>1164813909</v>
      </c>
      <c r="E5" s="7" t="s">
        <v>43</v>
      </c>
      <c r="F5" s="17" t="s">
        <v>59</v>
      </c>
      <c r="G5" s="7" t="s">
        <v>53</v>
      </c>
      <c r="H5" s="17">
        <v>3</v>
      </c>
      <c r="I5" s="17" t="s">
        <v>54</v>
      </c>
      <c r="J5" s="17" t="s">
        <v>55</v>
      </c>
      <c r="L5" s="17">
        <v>0</v>
      </c>
      <c r="M5" s="17">
        <v>0</v>
      </c>
      <c r="N5" s="17">
        <v>1</v>
      </c>
      <c r="O5" s="17">
        <v>1</v>
      </c>
      <c r="P5" s="17">
        <v>1014676817</v>
      </c>
      <c r="Q5" s="17">
        <v>2098</v>
      </c>
      <c r="S5" t="s">
        <v>56</v>
      </c>
      <c r="T5">
        <v>0</v>
      </c>
      <c r="U5" t="s">
        <v>57</v>
      </c>
      <c r="V5">
        <f>MATCH(D5,Отчет!$D:$D,0)</f>
        <v>19</v>
      </c>
    </row>
    <row r="6" spans="1:22" x14ac:dyDescent="0.2">
      <c r="A6" s="17">
        <v>1222288044</v>
      </c>
      <c r="B6" s="17">
        <v>8</v>
      </c>
      <c r="C6" s="17" t="s">
        <v>51</v>
      </c>
      <c r="D6" s="17">
        <v>1164813803</v>
      </c>
      <c r="E6" s="7" t="s">
        <v>34</v>
      </c>
      <c r="F6" s="17" t="s">
        <v>60</v>
      </c>
      <c r="G6" s="7" t="s">
        <v>53</v>
      </c>
      <c r="H6" s="17">
        <v>3</v>
      </c>
      <c r="I6" s="17" t="s">
        <v>54</v>
      </c>
      <c r="J6" s="17" t="s">
        <v>55</v>
      </c>
      <c r="L6" s="17">
        <v>0</v>
      </c>
      <c r="M6" s="17">
        <v>0</v>
      </c>
      <c r="N6" s="17">
        <v>1</v>
      </c>
      <c r="O6" s="17">
        <v>1</v>
      </c>
      <c r="P6" s="17">
        <v>1014676817</v>
      </c>
      <c r="Q6" s="17">
        <v>2098</v>
      </c>
      <c r="S6" t="s">
        <v>56</v>
      </c>
      <c r="T6">
        <v>0</v>
      </c>
      <c r="U6" t="s">
        <v>57</v>
      </c>
      <c r="V6">
        <f>MATCH(D6,Отчет!$D:$D,0)</f>
        <v>18</v>
      </c>
    </row>
    <row r="7" spans="1:22" x14ac:dyDescent="0.2">
      <c r="A7" s="17">
        <v>1222288116</v>
      </c>
      <c r="B7" s="17">
        <v>10</v>
      </c>
      <c r="C7" s="17" t="s">
        <v>51</v>
      </c>
      <c r="D7" s="17">
        <v>1164814026</v>
      </c>
      <c r="E7" s="7" t="s">
        <v>49</v>
      </c>
      <c r="F7" s="17" t="s">
        <v>61</v>
      </c>
      <c r="G7" s="7" t="s">
        <v>53</v>
      </c>
      <c r="H7" s="17">
        <v>3</v>
      </c>
      <c r="I7" s="17" t="s">
        <v>54</v>
      </c>
      <c r="J7" s="17" t="s">
        <v>55</v>
      </c>
      <c r="L7" s="17">
        <v>0</v>
      </c>
      <c r="M7" s="17">
        <v>0</v>
      </c>
      <c r="N7" s="17">
        <v>1</v>
      </c>
      <c r="O7" s="17">
        <v>1</v>
      </c>
      <c r="P7" s="17">
        <v>1014676817</v>
      </c>
      <c r="Q7" s="17">
        <v>2098</v>
      </c>
      <c r="S7" t="s">
        <v>56</v>
      </c>
      <c r="T7">
        <v>0</v>
      </c>
      <c r="U7" t="s">
        <v>57</v>
      </c>
      <c r="V7">
        <f>MATCH(D7,Отчет!$D:$D,0)</f>
        <v>12</v>
      </c>
    </row>
    <row r="8" spans="1:22" x14ac:dyDescent="0.2">
      <c r="A8" s="17">
        <v>1222288072</v>
      </c>
      <c r="B8" s="17">
        <v>6</v>
      </c>
      <c r="C8" s="17" t="s">
        <v>51</v>
      </c>
      <c r="D8" s="17">
        <v>1164813896</v>
      </c>
      <c r="E8" s="7" t="s">
        <v>42</v>
      </c>
      <c r="F8" s="17" t="s">
        <v>62</v>
      </c>
      <c r="G8" s="7" t="s">
        <v>53</v>
      </c>
      <c r="H8" s="17">
        <v>3</v>
      </c>
      <c r="I8" s="17" t="s">
        <v>54</v>
      </c>
      <c r="J8" s="17" t="s">
        <v>55</v>
      </c>
      <c r="L8" s="17">
        <v>0</v>
      </c>
      <c r="M8" s="17">
        <v>0</v>
      </c>
      <c r="N8" s="17">
        <v>1</v>
      </c>
      <c r="O8" s="17">
        <v>1</v>
      </c>
      <c r="P8" s="17">
        <v>1014676817</v>
      </c>
      <c r="Q8" s="17">
        <v>2098</v>
      </c>
      <c r="S8" t="s">
        <v>56</v>
      </c>
      <c r="T8">
        <v>0</v>
      </c>
      <c r="U8" t="s">
        <v>57</v>
      </c>
      <c r="V8">
        <f>MATCH(D8,Отчет!$D:$D,0)</f>
        <v>28</v>
      </c>
    </row>
    <row r="9" spans="1:22" x14ac:dyDescent="0.2">
      <c r="A9" s="17">
        <v>1222288084</v>
      </c>
      <c r="B9" s="17">
        <v>8</v>
      </c>
      <c r="C9" s="17" t="s">
        <v>51</v>
      </c>
      <c r="D9" s="17">
        <v>1164813935</v>
      </c>
      <c r="E9" s="7" t="s">
        <v>44</v>
      </c>
      <c r="F9" s="17" t="s">
        <v>63</v>
      </c>
      <c r="G9" s="7" t="s">
        <v>53</v>
      </c>
      <c r="H9" s="17">
        <v>3</v>
      </c>
      <c r="I9" s="17" t="s">
        <v>54</v>
      </c>
      <c r="J9" s="17" t="s">
        <v>55</v>
      </c>
      <c r="L9" s="17">
        <v>0</v>
      </c>
      <c r="M9" s="17">
        <v>0</v>
      </c>
      <c r="N9" s="17">
        <v>1</v>
      </c>
      <c r="O9" s="17">
        <v>1</v>
      </c>
      <c r="P9" s="17">
        <v>1014676817</v>
      </c>
      <c r="Q9" s="17">
        <v>2098</v>
      </c>
      <c r="S9" t="s">
        <v>56</v>
      </c>
      <c r="T9">
        <v>0</v>
      </c>
      <c r="U9" t="s">
        <v>57</v>
      </c>
      <c r="V9">
        <f>MATCH(D9,Отчет!$D:$D,0)</f>
        <v>14</v>
      </c>
    </row>
    <row r="10" spans="1:22" x14ac:dyDescent="0.2">
      <c r="A10" s="17">
        <v>1258854634</v>
      </c>
      <c r="B10" s="17">
        <v>8</v>
      </c>
      <c r="C10" s="17" t="s">
        <v>51</v>
      </c>
      <c r="D10" s="17">
        <v>1192491747</v>
      </c>
      <c r="E10" s="7" t="s">
        <v>35</v>
      </c>
      <c r="F10" s="17" t="s">
        <v>64</v>
      </c>
      <c r="G10" s="7" t="s">
        <v>53</v>
      </c>
      <c r="H10" s="17">
        <v>3</v>
      </c>
      <c r="I10" s="17" t="s">
        <v>54</v>
      </c>
      <c r="J10" s="17" t="s">
        <v>55</v>
      </c>
      <c r="L10" s="17">
        <v>0</v>
      </c>
      <c r="M10" s="17">
        <v>0</v>
      </c>
      <c r="N10" s="17">
        <v>1</v>
      </c>
      <c r="O10" s="17">
        <v>1</v>
      </c>
      <c r="P10" s="17">
        <v>1014676817</v>
      </c>
      <c r="Q10" s="17">
        <v>2098</v>
      </c>
      <c r="S10" t="s">
        <v>56</v>
      </c>
      <c r="T10">
        <v>0</v>
      </c>
      <c r="U10" t="s">
        <v>57</v>
      </c>
      <c r="V10">
        <f>MATCH(D10,Отчет!$D:$D,0)</f>
        <v>23</v>
      </c>
    </row>
    <row r="11" spans="1:22" x14ac:dyDescent="0.2">
      <c r="A11" s="17">
        <v>1222288064</v>
      </c>
      <c r="B11" s="17">
        <v>7</v>
      </c>
      <c r="C11" s="17" t="s">
        <v>51</v>
      </c>
      <c r="D11" s="17">
        <v>1164813869</v>
      </c>
      <c r="E11" s="7" t="s">
        <v>40</v>
      </c>
      <c r="F11" s="17" t="s">
        <v>65</v>
      </c>
      <c r="G11" s="7" t="s">
        <v>53</v>
      </c>
      <c r="H11" s="17">
        <v>3</v>
      </c>
      <c r="I11" s="17" t="s">
        <v>54</v>
      </c>
      <c r="J11" s="17" t="s">
        <v>55</v>
      </c>
      <c r="L11" s="17">
        <v>0</v>
      </c>
      <c r="M11" s="17">
        <v>0</v>
      </c>
      <c r="N11" s="17">
        <v>1</v>
      </c>
      <c r="O11" s="17">
        <v>1</v>
      </c>
      <c r="P11" s="17">
        <v>1014676817</v>
      </c>
      <c r="Q11" s="17">
        <v>2098</v>
      </c>
      <c r="S11" t="s">
        <v>56</v>
      </c>
      <c r="T11">
        <v>0</v>
      </c>
      <c r="U11" t="s">
        <v>57</v>
      </c>
      <c r="V11">
        <f>MATCH(D11,Отчет!$D:$D,0)</f>
        <v>21</v>
      </c>
    </row>
    <row r="12" spans="1:22" x14ac:dyDescent="0.2">
      <c r="A12" s="17">
        <v>1222288092</v>
      </c>
      <c r="B12" s="17">
        <v>7</v>
      </c>
      <c r="C12" s="17" t="s">
        <v>51</v>
      </c>
      <c r="D12" s="17">
        <v>1164813961</v>
      </c>
      <c r="E12" s="7" t="s">
        <v>45</v>
      </c>
      <c r="F12" s="17" t="s">
        <v>66</v>
      </c>
      <c r="G12" s="7" t="s">
        <v>53</v>
      </c>
      <c r="H12" s="17">
        <v>3</v>
      </c>
      <c r="I12" s="17" t="s">
        <v>54</v>
      </c>
      <c r="J12" s="17" t="s">
        <v>55</v>
      </c>
      <c r="L12" s="17">
        <v>0</v>
      </c>
      <c r="M12" s="17">
        <v>0</v>
      </c>
      <c r="N12" s="17">
        <v>1</v>
      </c>
      <c r="O12" s="17">
        <v>1</v>
      </c>
      <c r="P12" s="17">
        <v>1014676817</v>
      </c>
      <c r="Q12" s="17">
        <v>2098</v>
      </c>
      <c r="S12" t="s">
        <v>56</v>
      </c>
      <c r="T12">
        <v>0</v>
      </c>
      <c r="U12" t="s">
        <v>57</v>
      </c>
      <c r="V12">
        <f>MATCH(D12,Отчет!$D:$D,0)</f>
        <v>17</v>
      </c>
    </row>
    <row r="13" spans="1:22" x14ac:dyDescent="0.2">
      <c r="A13" s="17">
        <v>1222288106</v>
      </c>
      <c r="B13" s="17">
        <v>6</v>
      </c>
      <c r="C13" s="17" t="s">
        <v>51</v>
      </c>
      <c r="D13" s="17">
        <v>1164814000</v>
      </c>
      <c r="E13" s="7" t="s">
        <v>47</v>
      </c>
      <c r="F13" s="17" t="s">
        <v>67</v>
      </c>
      <c r="G13" s="7" t="s">
        <v>53</v>
      </c>
      <c r="H13" s="17">
        <v>3</v>
      </c>
      <c r="I13" s="17" t="s">
        <v>54</v>
      </c>
      <c r="J13" s="17" t="s">
        <v>55</v>
      </c>
      <c r="L13" s="17">
        <v>0</v>
      </c>
      <c r="M13" s="17">
        <v>0</v>
      </c>
      <c r="N13" s="17">
        <v>1</v>
      </c>
      <c r="O13" s="17">
        <v>1</v>
      </c>
      <c r="P13" s="17">
        <v>1014676817</v>
      </c>
      <c r="Q13" s="17">
        <v>2098</v>
      </c>
      <c r="S13" t="s">
        <v>56</v>
      </c>
      <c r="T13">
        <v>0</v>
      </c>
      <c r="U13" t="s">
        <v>57</v>
      </c>
      <c r="V13">
        <f>MATCH(D13,Отчет!$D:$D,0)</f>
        <v>20</v>
      </c>
    </row>
    <row r="14" spans="1:22" x14ac:dyDescent="0.2">
      <c r="A14" s="17">
        <v>1222288068</v>
      </c>
      <c r="B14" s="17">
        <v>9</v>
      </c>
      <c r="C14" s="17" t="s">
        <v>51</v>
      </c>
      <c r="D14" s="17">
        <v>1164813883</v>
      </c>
      <c r="E14" s="7" t="s">
        <v>41</v>
      </c>
      <c r="F14" s="17" t="s">
        <v>68</v>
      </c>
      <c r="G14" s="7" t="s">
        <v>53</v>
      </c>
      <c r="H14" s="17">
        <v>3</v>
      </c>
      <c r="I14" s="17" t="s">
        <v>54</v>
      </c>
      <c r="J14" s="17" t="s">
        <v>55</v>
      </c>
      <c r="L14" s="17">
        <v>0</v>
      </c>
      <c r="M14" s="17">
        <v>0</v>
      </c>
      <c r="N14" s="17">
        <v>1</v>
      </c>
      <c r="O14" s="17">
        <v>1</v>
      </c>
      <c r="P14" s="17">
        <v>1014676817</v>
      </c>
      <c r="Q14" s="17">
        <v>2098</v>
      </c>
      <c r="S14" t="s">
        <v>56</v>
      </c>
      <c r="T14">
        <v>0</v>
      </c>
      <c r="U14" t="s">
        <v>57</v>
      </c>
      <c r="V14">
        <f>MATCH(D14,Отчет!$D:$D,0)</f>
        <v>16</v>
      </c>
    </row>
    <row r="15" spans="1:22" x14ac:dyDescent="0.2">
      <c r="A15" s="17">
        <v>1222288060</v>
      </c>
      <c r="B15" s="17">
        <v>8</v>
      </c>
      <c r="C15" s="17" t="s">
        <v>51</v>
      </c>
      <c r="D15" s="17">
        <v>1164813855</v>
      </c>
      <c r="E15" s="7" t="s">
        <v>39</v>
      </c>
      <c r="F15" s="17" t="s">
        <v>69</v>
      </c>
      <c r="G15" s="7" t="s">
        <v>53</v>
      </c>
      <c r="H15" s="17">
        <v>3</v>
      </c>
      <c r="I15" s="17" t="s">
        <v>54</v>
      </c>
      <c r="J15" s="17" t="s">
        <v>55</v>
      </c>
      <c r="L15" s="17">
        <v>0</v>
      </c>
      <c r="M15" s="17">
        <v>0</v>
      </c>
      <c r="N15" s="17">
        <v>1</v>
      </c>
      <c r="O15" s="17">
        <v>1</v>
      </c>
      <c r="P15" s="17">
        <v>1014676817</v>
      </c>
      <c r="Q15" s="17">
        <v>2098</v>
      </c>
      <c r="S15" t="s">
        <v>56</v>
      </c>
      <c r="T15">
        <v>0</v>
      </c>
      <c r="U15" t="s">
        <v>57</v>
      </c>
      <c r="V15">
        <f>MATCH(D15,Отчет!$D:$D,0)</f>
        <v>13</v>
      </c>
    </row>
    <row r="16" spans="1:22" x14ac:dyDescent="0.2">
      <c r="A16" s="17">
        <v>1222288133</v>
      </c>
      <c r="B16" s="17">
        <v>8</v>
      </c>
      <c r="C16" s="17" t="s">
        <v>51</v>
      </c>
      <c r="D16" s="17">
        <v>1164813803</v>
      </c>
      <c r="E16" s="7" t="s">
        <v>34</v>
      </c>
      <c r="F16" s="17" t="s">
        <v>60</v>
      </c>
      <c r="G16" s="7" t="s">
        <v>70</v>
      </c>
      <c r="H16" s="17">
        <v>3</v>
      </c>
      <c r="I16" s="17" t="s">
        <v>54</v>
      </c>
      <c r="J16" s="17" t="s">
        <v>55</v>
      </c>
      <c r="L16" s="17">
        <v>0</v>
      </c>
      <c r="M16" s="17">
        <v>0</v>
      </c>
      <c r="N16" s="17">
        <v>1</v>
      </c>
      <c r="O16" s="17">
        <v>1</v>
      </c>
      <c r="P16" s="17">
        <v>1014676817</v>
      </c>
      <c r="Q16" s="17">
        <v>2098</v>
      </c>
      <c r="S16" t="s">
        <v>56</v>
      </c>
      <c r="T16">
        <v>0</v>
      </c>
      <c r="U16" t="s">
        <v>57</v>
      </c>
      <c r="V16">
        <f>MATCH(D16,Отчет!$D:$D,0)</f>
        <v>18</v>
      </c>
    </row>
    <row r="17" spans="1:22" x14ac:dyDescent="0.2">
      <c r="A17" s="17">
        <v>1222288165</v>
      </c>
      <c r="B17" s="17">
        <v>8</v>
      </c>
      <c r="C17" s="17" t="s">
        <v>51</v>
      </c>
      <c r="D17" s="17">
        <v>1164813909</v>
      </c>
      <c r="E17" s="7" t="s">
        <v>43</v>
      </c>
      <c r="F17" s="17" t="s">
        <v>59</v>
      </c>
      <c r="G17" s="7" t="s">
        <v>70</v>
      </c>
      <c r="H17" s="17">
        <v>3</v>
      </c>
      <c r="I17" s="17" t="s">
        <v>54</v>
      </c>
      <c r="J17" s="17" t="s">
        <v>55</v>
      </c>
      <c r="L17" s="17">
        <v>0</v>
      </c>
      <c r="M17" s="17">
        <v>0</v>
      </c>
      <c r="N17" s="17">
        <v>1</v>
      </c>
      <c r="O17" s="17">
        <v>1</v>
      </c>
      <c r="P17" s="17">
        <v>1014676817</v>
      </c>
      <c r="Q17" s="17">
        <v>2098</v>
      </c>
      <c r="S17" t="s">
        <v>56</v>
      </c>
      <c r="T17">
        <v>0</v>
      </c>
      <c r="U17" t="s">
        <v>57</v>
      </c>
      <c r="V17">
        <f>MATCH(D17,Отчет!$D:$D,0)</f>
        <v>19</v>
      </c>
    </row>
    <row r="18" spans="1:22" x14ac:dyDescent="0.2">
      <c r="A18" s="17">
        <v>1222288161</v>
      </c>
      <c r="B18" s="17">
        <v>5</v>
      </c>
      <c r="C18" s="17" t="s">
        <v>51</v>
      </c>
      <c r="D18" s="17">
        <v>1164813896</v>
      </c>
      <c r="E18" s="7" t="s">
        <v>42</v>
      </c>
      <c r="F18" s="17" t="s">
        <v>62</v>
      </c>
      <c r="G18" s="7" t="s">
        <v>70</v>
      </c>
      <c r="H18" s="17">
        <v>3</v>
      </c>
      <c r="I18" s="17" t="s">
        <v>54</v>
      </c>
      <c r="J18" s="17" t="s">
        <v>55</v>
      </c>
      <c r="L18" s="17">
        <v>0</v>
      </c>
      <c r="M18" s="17">
        <v>0</v>
      </c>
      <c r="N18" s="17">
        <v>1</v>
      </c>
      <c r="O18" s="17">
        <v>1</v>
      </c>
      <c r="P18" s="17">
        <v>1014676817</v>
      </c>
      <c r="Q18" s="17">
        <v>2098</v>
      </c>
      <c r="S18" t="s">
        <v>56</v>
      </c>
      <c r="T18">
        <v>0</v>
      </c>
      <c r="U18" t="s">
        <v>57</v>
      </c>
      <c r="V18">
        <f>MATCH(D18,Отчет!$D:$D,0)</f>
        <v>28</v>
      </c>
    </row>
    <row r="19" spans="1:22" x14ac:dyDescent="0.2">
      <c r="A19" s="17">
        <v>1222288194</v>
      </c>
      <c r="B19" s="17">
        <v>8</v>
      </c>
      <c r="C19" s="17" t="s">
        <v>51</v>
      </c>
      <c r="D19" s="17">
        <v>1164814000</v>
      </c>
      <c r="E19" s="7" t="s">
        <v>47</v>
      </c>
      <c r="F19" s="17" t="s">
        <v>67</v>
      </c>
      <c r="G19" s="7" t="s">
        <v>70</v>
      </c>
      <c r="H19" s="17">
        <v>3</v>
      </c>
      <c r="I19" s="17" t="s">
        <v>54</v>
      </c>
      <c r="J19" s="17" t="s">
        <v>55</v>
      </c>
      <c r="L19" s="17">
        <v>0</v>
      </c>
      <c r="M19" s="17">
        <v>0</v>
      </c>
      <c r="N19" s="17">
        <v>1</v>
      </c>
      <c r="O19" s="17">
        <v>1</v>
      </c>
      <c r="P19" s="17">
        <v>1014676817</v>
      </c>
      <c r="Q19" s="17">
        <v>2098</v>
      </c>
      <c r="S19" t="s">
        <v>56</v>
      </c>
      <c r="T19">
        <v>0</v>
      </c>
      <c r="U19" t="s">
        <v>57</v>
      </c>
      <c r="V19">
        <f>MATCH(D19,Отчет!$D:$D,0)</f>
        <v>20</v>
      </c>
    </row>
    <row r="20" spans="1:22" x14ac:dyDescent="0.2">
      <c r="A20" s="17">
        <v>1222288153</v>
      </c>
      <c r="B20" s="17">
        <v>6</v>
      </c>
      <c r="C20" s="17" t="s">
        <v>51</v>
      </c>
      <c r="D20" s="17">
        <v>1164813869</v>
      </c>
      <c r="E20" s="7" t="s">
        <v>40</v>
      </c>
      <c r="F20" s="17" t="s">
        <v>65</v>
      </c>
      <c r="G20" s="7" t="s">
        <v>70</v>
      </c>
      <c r="H20" s="17">
        <v>3</v>
      </c>
      <c r="I20" s="17" t="s">
        <v>54</v>
      </c>
      <c r="J20" s="17" t="s">
        <v>55</v>
      </c>
      <c r="L20" s="17">
        <v>0</v>
      </c>
      <c r="M20" s="17">
        <v>0</v>
      </c>
      <c r="N20" s="17">
        <v>1</v>
      </c>
      <c r="O20" s="17">
        <v>1</v>
      </c>
      <c r="P20" s="17">
        <v>1014676817</v>
      </c>
      <c r="Q20" s="17">
        <v>2098</v>
      </c>
      <c r="S20" t="s">
        <v>56</v>
      </c>
      <c r="T20">
        <v>0</v>
      </c>
      <c r="U20" t="s">
        <v>57</v>
      </c>
      <c r="V20">
        <f>MATCH(D20,Отчет!$D:$D,0)</f>
        <v>21</v>
      </c>
    </row>
    <row r="21" spans="1:22" x14ac:dyDescent="0.2">
      <c r="A21" s="17">
        <v>1222288173</v>
      </c>
      <c r="B21" s="17">
        <v>8</v>
      </c>
      <c r="C21" s="17" t="s">
        <v>51</v>
      </c>
      <c r="D21" s="17">
        <v>1164813935</v>
      </c>
      <c r="E21" s="7" t="s">
        <v>44</v>
      </c>
      <c r="F21" s="17" t="s">
        <v>63</v>
      </c>
      <c r="G21" s="7" t="s">
        <v>70</v>
      </c>
      <c r="H21" s="17">
        <v>3</v>
      </c>
      <c r="I21" s="17" t="s">
        <v>54</v>
      </c>
      <c r="J21" s="17" t="s">
        <v>55</v>
      </c>
      <c r="L21" s="17">
        <v>0</v>
      </c>
      <c r="M21" s="17">
        <v>0</v>
      </c>
      <c r="N21" s="17">
        <v>1</v>
      </c>
      <c r="O21" s="17">
        <v>1</v>
      </c>
      <c r="P21" s="17">
        <v>1014676817</v>
      </c>
      <c r="Q21" s="17">
        <v>2098</v>
      </c>
      <c r="S21" t="s">
        <v>56</v>
      </c>
      <c r="T21">
        <v>0</v>
      </c>
      <c r="U21" t="s">
        <v>57</v>
      </c>
      <c r="V21">
        <f>MATCH(D21,Отчет!$D:$D,0)</f>
        <v>14</v>
      </c>
    </row>
    <row r="22" spans="1:22" x14ac:dyDescent="0.2">
      <c r="A22" s="17">
        <v>1222288206</v>
      </c>
      <c r="B22" s="17">
        <v>6</v>
      </c>
      <c r="C22" s="17" t="s">
        <v>51</v>
      </c>
      <c r="D22" s="17">
        <v>1164814039</v>
      </c>
      <c r="E22" s="7" t="s">
        <v>50</v>
      </c>
      <c r="F22" s="17" t="s">
        <v>52</v>
      </c>
      <c r="G22" s="7" t="s">
        <v>70</v>
      </c>
      <c r="H22" s="17">
        <v>3</v>
      </c>
      <c r="I22" s="17" t="s">
        <v>54</v>
      </c>
      <c r="J22" s="17" t="s">
        <v>55</v>
      </c>
      <c r="L22" s="17">
        <v>0</v>
      </c>
      <c r="M22" s="17">
        <v>0</v>
      </c>
      <c r="N22" s="17">
        <v>1</v>
      </c>
      <c r="O22" s="17">
        <v>1</v>
      </c>
      <c r="P22" s="17">
        <v>1014676817</v>
      </c>
      <c r="Q22" s="17">
        <v>2098</v>
      </c>
      <c r="S22" t="s">
        <v>56</v>
      </c>
      <c r="T22">
        <v>0</v>
      </c>
      <c r="U22" t="s">
        <v>57</v>
      </c>
      <c r="V22">
        <f>MATCH(D22,Отчет!$D:$D,0)</f>
        <v>22</v>
      </c>
    </row>
    <row r="23" spans="1:22" x14ac:dyDescent="0.2">
      <c r="A23" s="17">
        <v>1222288202</v>
      </c>
      <c r="B23" s="17">
        <v>8</v>
      </c>
      <c r="C23" s="17" t="s">
        <v>51</v>
      </c>
      <c r="D23" s="17">
        <v>1164814026</v>
      </c>
      <c r="E23" s="7" t="s">
        <v>49</v>
      </c>
      <c r="F23" s="17" t="s">
        <v>61</v>
      </c>
      <c r="G23" s="7" t="s">
        <v>70</v>
      </c>
      <c r="H23" s="17">
        <v>3</v>
      </c>
      <c r="I23" s="17" t="s">
        <v>54</v>
      </c>
      <c r="J23" s="17" t="s">
        <v>55</v>
      </c>
      <c r="L23" s="17">
        <v>0</v>
      </c>
      <c r="M23" s="17">
        <v>0</v>
      </c>
      <c r="N23" s="17">
        <v>1</v>
      </c>
      <c r="O23" s="17">
        <v>1</v>
      </c>
      <c r="P23" s="17">
        <v>1014676817</v>
      </c>
      <c r="Q23" s="17">
        <v>2098</v>
      </c>
      <c r="S23" t="s">
        <v>56</v>
      </c>
      <c r="T23">
        <v>0</v>
      </c>
      <c r="U23" t="s">
        <v>57</v>
      </c>
      <c r="V23">
        <f>MATCH(D23,Отчет!$D:$D,0)</f>
        <v>12</v>
      </c>
    </row>
    <row r="24" spans="1:22" x14ac:dyDescent="0.2">
      <c r="A24" s="17">
        <v>1222288181</v>
      </c>
      <c r="B24" s="17">
        <v>10</v>
      </c>
      <c r="C24" s="17" t="s">
        <v>51</v>
      </c>
      <c r="D24" s="17">
        <v>1164813961</v>
      </c>
      <c r="E24" s="7" t="s">
        <v>45</v>
      </c>
      <c r="F24" s="17" t="s">
        <v>66</v>
      </c>
      <c r="G24" s="7" t="s">
        <v>70</v>
      </c>
      <c r="H24" s="17">
        <v>3</v>
      </c>
      <c r="I24" s="17" t="s">
        <v>54</v>
      </c>
      <c r="J24" s="17" t="s">
        <v>55</v>
      </c>
      <c r="L24" s="17">
        <v>0</v>
      </c>
      <c r="M24" s="17">
        <v>0</v>
      </c>
      <c r="N24" s="17">
        <v>1</v>
      </c>
      <c r="O24" s="17">
        <v>1</v>
      </c>
      <c r="P24" s="17">
        <v>1014676817</v>
      </c>
      <c r="Q24" s="17">
        <v>2098</v>
      </c>
      <c r="S24" t="s">
        <v>56</v>
      </c>
      <c r="T24">
        <v>0</v>
      </c>
      <c r="U24" t="s">
        <v>57</v>
      </c>
      <c r="V24">
        <f>MATCH(D24,Отчет!$D:$D,0)</f>
        <v>17</v>
      </c>
    </row>
    <row r="25" spans="1:22" x14ac:dyDescent="0.2">
      <c r="A25" s="17">
        <v>1222288149</v>
      </c>
      <c r="B25" s="17">
        <v>9</v>
      </c>
      <c r="C25" s="17" t="s">
        <v>51</v>
      </c>
      <c r="D25" s="17">
        <v>1164813855</v>
      </c>
      <c r="E25" s="7" t="s">
        <v>39</v>
      </c>
      <c r="F25" s="17" t="s">
        <v>69</v>
      </c>
      <c r="G25" s="7" t="s">
        <v>70</v>
      </c>
      <c r="H25" s="17">
        <v>3</v>
      </c>
      <c r="I25" s="17" t="s">
        <v>54</v>
      </c>
      <c r="J25" s="17" t="s">
        <v>55</v>
      </c>
      <c r="L25" s="17">
        <v>0</v>
      </c>
      <c r="M25" s="17">
        <v>0</v>
      </c>
      <c r="N25" s="17">
        <v>1</v>
      </c>
      <c r="O25" s="17">
        <v>1</v>
      </c>
      <c r="P25" s="17">
        <v>1014676817</v>
      </c>
      <c r="Q25" s="17">
        <v>2098</v>
      </c>
      <c r="S25" t="s">
        <v>56</v>
      </c>
      <c r="T25">
        <v>0</v>
      </c>
      <c r="U25" t="s">
        <v>57</v>
      </c>
      <c r="V25">
        <f>MATCH(D25,Отчет!$D:$D,0)</f>
        <v>13</v>
      </c>
    </row>
    <row r="26" spans="1:22" x14ac:dyDescent="0.2">
      <c r="A26" s="17">
        <v>1222288145</v>
      </c>
      <c r="B26" s="17">
        <v>6</v>
      </c>
      <c r="C26" s="17" t="s">
        <v>51</v>
      </c>
      <c r="D26" s="17">
        <v>1164813842</v>
      </c>
      <c r="E26" s="7" t="s">
        <v>37</v>
      </c>
      <c r="F26" s="17" t="s">
        <v>58</v>
      </c>
      <c r="G26" s="7" t="s">
        <v>70</v>
      </c>
      <c r="H26" s="17">
        <v>3</v>
      </c>
      <c r="I26" s="17" t="s">
        <v>54</v>
      </c>
      <c r="J26" s="17" t="s">
        <v>55</v>
      </c>
      <c r="L26" s="17">
        <v>0</v>
      </c>
      <c r="M26" s="17">
        <v>0</v>
      </c>
      <c r="N26" s="17">
        <v>1</v>
      </c>
      <c r="O26" s="17">
        <v>1</v>
      </c>
      <c r="P26" s="17">
        <v>1014676817</v>
      </c>
      <c r="Q26" s="17">
        <v>2098</v>
      </c>
      <c r="S26" t="s">
        <v>56</v>
      </c>
      <c r="T26">
        <v>0</v>
      </c>
      <c r="U26" t="s">
        <v>57</v>
      </c>
      <c r="V26">
        <f>MATCH(D26,Отчет!$D:$D,0)</f>
        <v>15</v>
      </c>
    </row>
    <row r="27" spans="1:22" x14ac:dyDescent="0.2">
      <c r="A27" s="17">
        <v>1258854840</v>
      </c>
      <c r="B27" s="17">
        <v>6</v>
      </c>
      <c r="C27" s="17" t="s">
        <v>51</v>
      </c>
      <c r="D27" s="17">
        <v>1192491747</v>
      </c>
      <c r="E27" s="7" t="s">
        <v>35</v>
      </c>
      <c r="F27" s="17" t="s">
        <v>64</v>
      </c>
      <c r="G27" s="7" t="s">
        <v>70</v>
      </c>
      <c r="H27" s="17">
        <v>3</v>
      </c>
      <c r="I27" s="17" t="s">
        <v>54</v>
      </c>
      <c r="J27" s="17" t="s">
        <v>55</v>
      </c>
      <c r="L27" s="17">
        <v>0</v>
      </c>
      <c r="M27" s="17">
        <v>0</v>
      </c>
      <c r="N27" s="17">
        <v>1</v>
      </c>
      <c r="O27" s="17">
        <v>1</v>
      </c>
      <c r="P27" s="17">
        <v>1014676817</v>
      </c>
      <c r="Q27" s="17">
        <v>2098</v>
      </c>
      <c r="S27" t="s">
        <v>56</v>
      </c>
      <c r="T27">
        <v>0</v>
      </c>
      <c r="U27" t="s">
        <v>57</v>
      </c>
      <c r="V27">
        <f>MATCH(D27,Отчет!$D:$D,0)</f>
        <v>23</v>
      </c>
    </row>
    <row r="28" spans="1:22" x14ac:dyDescent="0.2">
      <c r="A28" s="17">
        <v>1222288157</v>
      </c>
      <c r="B28" s="17">
        <v>8</v>
      </c>
      <c r="C28" s="17" t="s">
        <v>51</v>
      </c>
      <c r="D28" s="17">
        <v>1164813883</v>
      </c>
      <c r="E28" s="7" t="s">
        <v>41</v>
      </c>
      <c r="F28" s="17" t="s">
        <v>68</v>
      </c>
      <c r="G28" s="7" t="s">
        <v>70</v>
      </c>
      <c r="H28" s="17">
        <v>3</v>
      </c>
      <c r="I28" s="17" t="s">
        <v>54</v>
      </c>
      <c r="J28" s="17" t="s">
        <v>55</v>
      </c>
      <c r="L28" s="17">
        <v>0</v>
      </c>
      <c r="M28" s="17">
        <v>0</v>
      </c>
      <c r="N28" s="17">
        <v>1</v>
      </c>
      <c r="O28" s="17">
        <v>1</v>
      </c>
      <c r="P28" s="17">
        <v>1014676817</v>
      </c>
      <c r="Q28" s="17">
        <v>2098</v>
      </c>
      <c r="S28" t="s">
        <v>56</v>
      </c>
      <c r="T28">
        <v>0</v>
      </c>
      <c r="U28" t="s">
        <v>57</v>
      </c>
      <c r="V28">
        <f>MATCH(D28,Отчет!$D:$D,0)</f>
        <v>16</v>
      </c>
    </row>
    <row r="29" spans="1:22" x14ac:dyDescent="0.2">
      <c r="A29" s="17">
        <v>1310106762</v>
      </c>
      <c r="B29" s="17">
        <v>7</v>
      </c>
      <c r="C29" s="17" t="s">
        <v>51</v>
      </c>
      <c r="D29" s="17">
        <v>1297746005</v>
      </c>
      <c r="E29" s="7" t="s">
        <v>38</v>
      </c>
      <c r="F29" s="17" t="s">
        <v>71</v>
      </c>
      <c r="G29" s="7" t="s">
        <v>72</v>
      </c>
      <c r="H29" s="17">
        <v>4</v>
      </c>
      <c r="I29" s="17" t="s">
        <v>54</v>
      </c>
      <c r="J29" s="17" t="s">
        <v>55</v>
      </c>
      <c r="L29" s="17">
        <v>28</v>
      </c>
      <c r="M29" s="17">
        <v>4</v>
      </c>
      <c r="N29" s="17">
        <v>1</v>
      </c>
      <c r="O29" s="17">
        <v>1</v>
      </c>
      <c r="P29" s="17">
        <v>1014676817</v>
      </c>
      <c r="Q29" s="17">
        <v>2098</v>
      </c>
      <c r="S29" t="s">
        <v>73</v>
      </c>
      <c r="T29">
        <v>0</v>
      </c>
      <c r="U29" t="s">
        <v>57</v>
      </c>
      <c r="V29">
        <f>MATCH(D29,Отчет!$D:$D,0)</f>
        <v>25</v>
      </c>
    </row>
    <row r="30" spans="1:22" x14ac:dyDescent="0.2">
      <c r="A30" s="17">
        <v>1190191321</v>
      </c>
      <c r="B30" s="17">
        <v>9</v>
      </c>
      <c r="C30" s="17" t="s">
        <v>51</v>
      </c>
      <c r="D30" s="17">
        <v>1164813842</v>
      </c>
      <c r="E30" s="7" t="s">
        <v>37</v>
      </c>
      <c r="F30" s="17" t="s">
        <v>58</v>
      </c>
      <c r="G30" s="7" t="s">
        <v>72</v>
      </c>
      <c r="H30" s="17">
        <v>4</v>
      </c>
      <c r="I30" s="17" t="s">
        <v>54</v>
      </c>
      <c r="J30" s="17" t="s">
        <v>55</v>
      </c>
      <c r="L30" s="17">
        <v>36</v>
      </c>
      <c r="M30" s="17">
        <v>4</v>
      </c>
      <c r="N30" s="17">
        <v>1</v>
      </c>
      <c r="O30" s="17">
        <v>1</v>
      </c>
      <c r="P30" s="17">
        <v>1014676817</v>
      </c>
      <c r="Q30" s="17">
        <v>2098</v>
      </c>
      <c r="S30" t="s">
        <v>73</v>
      </c>
      <c r="T30">
        <v>0</v>
      </c>
      <c r="U30" t="s">
        <v>57</v>
      </c>
      <c r="V30">
        <f>MATCH(D30,Отчет!$D:$D,0)</f>
        <v>15</v>
      </c>
    </row>
    <row r="31" spans="1:22" x14ac:dyDescent="0.2">
      <c r="A31" s="17">
        <v>1190191573</v>
      </c>
      <c r="B31" s="17">
        <v>8</v>
      </c>
      <c r="C31" s="17" t="s">
        <v>51</v>
      </c>
      <c r="D31" s="17">
        <v>1164813961</v>
      </c>
      <c r="E31" s="7" t="s">
        <v>45</v>
      </c>
      <c r="F31" s="17" t="s">
        <v>66</v>
      </c>
      <c r="G31" s="7" t="s">
        <v>72</v>
      </c>
      <c r="H31" s="17">
        <v>4</v>
      </c>
      <c r="I31" s="17" t="s">
        <v>54</v>
      </c>
      <c r="J31" s="17" t="s">
        <v>55</v>
      </c>
      <c r="L31" s="17">
        <v>32</v>
      </c>
      <c r="M31" s="17">
        <v>4</v>
      </c>
      <c r="N31" s="17">
        <v>1</v>
      </c>
      <c r="O31" s="17">
        <v>1</v>
      </c>
      <c r="P31" s="17">
        <v>1014676817</v>
      </c>
      <c r="Q31" s="17">
        <v>2098</v>
      </c>
      <c r="S31" t="s">
        <v>73</v>
      </c>
      <c r="T31">
        <v>0</v>
      </c>
      <c r="U31" t="s">
        <v>57</v>
      </c>
      <c r="V31">
        <f>MATCH(D31,Отчет!$D:$D,0)</f>
        <v>17</v>
      </c>
    </row>
    <row r="32" spans="1:22" x14ac:dyDescent="0.2">
      <c r="A32" s="17">
        <v>1190191713</v>
      </c>
      <c r="B32" s="17">
        <v>9</v>
      </c>
      <c r="C32" s="17" t="s">
        <v>51</v>
      </c>
      <c r="D32" s="17">
        <v>1164814026</v>
      </c>
      <c r="E32" s="7" t="s">
        <v>49</v>
      </c>
      <c r="F32" s="17" t="s">
        <v>61</v>
      </c>
      <c r="G32" s="7" t="s">
        <v>72</v>
      </c>
      <c r="H32" s="17">
        <v>4</v>
      </c>
      <c r="I32" s="17" t="s">
        <v>54</v>
      </c>
      <c r="J32" s="17" t="s">
        <v>55</v>
      </c>
      <c r="L32" s="17">
        <v>36</v>
      </c>
      <c r="M32" s="17">
        <v>4</v>
      </c>
      <c r="N32" s="17">
        <v>1</v>
      </c>
      <c r="O32" s="17">
        <v>1</v>
      </c>
      <c r="P32" s="17">
        <v>1014676817</v>
      </c>
      <c r="Q32" s="17">
        <v>2098</v>
      </c>
      <c r="S32" t="s">
        <v>73</v>
      </c>
      <c r="T32">
        <v>0</v>
      </c>
      <c r="U32" t="s">
        <v>57</v>
      </c>
      <c r="V32">
        <f>MATCH(D32,Отчет!$D:$D,0)</f>
        <v>12</v>
      </c>
    </row>
    <row r="33" spans="1:22" x14ac:dyDescent="0.2">
      <c r="A33" s="17">
        <v>1190191405</v>
      </c>
      <c r="B33" s="17">
        <v>8</v>
      </c>
      <c r="C33" s="17" t="s">
        <v>51</v>
      </c>
      <c r="D33" s="17">
        <v>1164813883</v>
      </c>
      <c r="E33" s="7" t="s">
        <v>41</v>
      </c>
      <c r="F33" s="17" t="s">
        <v>68</v>
      </c>
      <c r="G33" s="7" t="s">
        <v>72</v>
      </c>
      <c r="H33" s="17">
        <v>4</v>
      </c>
      <c r="I33" s="17" t="s">
        <v>54</v>
      </c>
      <c r="J33" s="17" t="s">
        <v>55</v>
      </c>
      <c r="L33" s="17">
        <v>32</v>
      </c>
      <c r="M33" s="17">
        <v>4</v>
      </c>
      <c r="N33" s="17">
        <v>1</v>
      </c>
      <c r="O33" s="17">
        <v>1</v>
      </c>
      <c r="P33" s="17">
        <v>1014676817</v>
      </c>
      <c r="Q33" s="17">
        <v>2098</v>
      </c>
      <c r="S33" t="s">
        <v>73</v>
      </c>
      <c r="T33">
        <v>0</v>
      </c>
      <c r="U33" t="s">
        <v>57</v>
      </c>
      <c r="V33">
        <f>MATCH(D33,Отчет!$D:$D,0)</f>
        <v>16</v>
      </c>
    </row>
    <row r="34" spans="1:22" x14ac:dyDescent="0.2">
      <c r="A34" s="17">
        <v>1190191517</v>
      </c>
      <c r="B34" s="17">
        <v>9</v>
      </c>
      <c r="C34" s="17" t="s">
        <v>51</v>
      </c>
      <c r="D34" s="17">
        <v>1164813935</v>
      </c>
      <c r="E34" s="7" t="s">
        <v>44</v>
      </c>
      <c r="F34" s="17" t="s">
        <v>63</v>
      </c>
      <c r="G34" s="7" t="s">
        <v>72</v>
      </c>
      <c r="H34" s="17">
        <v>4</v>
      </c>
      <c r="I34" s="17" t="s">
        <v>54</v>
      </c>
      <c r="J34" s="17" t="s">
        <v>55</v>
      </c>
      <c r="L34" s="17">
        <v>36</v>
      </c>
      <c r="M34" s="17">
        <v>4</v>
      </c>
      <c r="N34" s="17">
        <v>1</v>
      </c>
      <c r="O34" s="17">
        <v>1</v>
      </c>
      <c r="P34" s="17">
        <v>1014676817</v>
      </c>
      <c r="Q34" s="17">
        <v>2098</v>
      </c>
      <c r="S34" t="s">
        <v>73</v>
      </c>
      <c r="T34">
        <v>0</v>
      </c>
      <c r="U34" t="s">
        <v>57</v>
      </c>
      <c r="V34">
        <f>MATCH(D34,Отчет!$D:$D,0)</f>
        <v>14</v>
      </c>
    </row>
    <row r="35" spans="1:22" x14ac:dyDescent="0.2">
      <c r="A35" s="17">
        <v>1190191461</v>
      </c>
      <c r="B35" s="17">
        <v>8</v>
      </c>
      <c r="C35" s="17" t="s">
        <v>51</v>
      </c>
      <c r="D35" s="17">
        <v>1164813909</v>
      </c>
      <c r="E35" s="7" t="s">
        <v>43</v>
      </c>
      <c r="F35" s="17" t="s">
        <v>59</v>
      </c>
      <c r="G35" s="7" t="s">
        <v>72</v>
      </c>
      <c r="H35" s="17">
        <v>4</v>
      </c>
      <c r="I35" s="17" t="s">
        <v>54</v>
      </c>
      <c r="J35" s="17" t="s">
        <v>55</v>
      </c>
      <c r="L35" s="17">
        <v>32</v>
      </c>
      <c r="M35" s="17">
        <v>4</v>
      </c>
      <c r="N35" s="17">
        <v>1</v>
      </c>
      <c r="O35" s="17">
        <v>1</v>
      </c>
      <c r="P35" s="17">
        <v>1014676817</v>
      </c>
      <c r="Q35" s="17">
        <v>2098</v>
      </c>
      <c r="S35" t="s">
        <v>73</v>
      </c>
      <c r="T35">
        <v>0</v>
      </c>
      <c r="U35" t="s">
        <v>57</v>
      </c>
      <c r="V35">
        <f>MATCH(D35,Отчет!$D:$D,0)</f>
        <v>19</v>
      </c>
    </row>
    <row r="36" spans="1:22" x14ac:dyDescent="0.2">
      <c r="A36" s="17">
        <v>1190191433</v>
      </c>
      <c r="B36" s="17">
        <v>7</v>
      </c>
      <c r="C36" s="17" t="s">
        <v>51</v>
      </c>
      <c r="D36" s="17">
        <v>1164813896</v>
      </c>
      <c r="E36" s="7" t="s">
        <v>42</v>
      </c>
      <c r="F36" s="17" t="s">
        <v>62</v>
      </c>
      <c r="G36" s="7" t="s">
        <v>72</v>
      </c>
      <c r="H36" s="17">
        <v>4</v>
      </c>
      <c r="I36" s="17" t="s">
        <v>54</v>
      </c>
      <c r="J36" s="17" t="s">
        <v>55</v>
      </c>
      <c r="L36" s="17">
        <v>28</v>
      </c>
      <c r="M36" s="17">
        <v>4</v>
      </c>
      <c r="N36" s="17">
        <v>1</v>
      </c>
      <c r="O36" s="17">
        <v>1</v>
      </c>
      <c r="P36" s="17">
        <v>1014676817</v>
      </c>
      <c r="Q36" s="17">
        <v>2098</v>
      </c>
      <c r="S36" t="s">
        <v>73</v>
      </c>
      <c r="T36">
        <v>0</v>
      </c>
      <c r="U36" t="s">
        <v>57</v>
      </c>
      <c r="V36">
        <f>MATCH(D36,Отчет!$D:$D,0)</f>
        <v>28</v>
      </c>
    </row>
    <row r="37" spans="1:22" x14ac:dyDescent="0.2">
      <c r="A37" s="17">
        <v>1190191377</v>
      </c>
      <c r="B37" s="17">
        <v>8</v>
      </c>
      <c r="C37" s="17" t="s">
        <v>51</v>
      </c>
      <c r="D37" s="17">
        <v>1164813869</v>
      </c>
      <c r="E37" s="7" t="s">
        <v>40</v>
      </c>
      <c r="F37" s="17" t="s">
        <v>65</v>
      </c>
      <c r="G37" s="7" t="s">
        <v>72</v>
      </c>
      <c r="H37" s="17">
        <v>4</v>
      </c>
      <c r="I37" s="17" t="s">
        <v>54</v>
      </c>
      <c r="J37" s="17" t="s">
        <v>55</v>
      </c>
      <c r="L37" s="17">
        <v>32</v>
      </c>
      <c r="M37" s="17">
        <v>4</v>
      </c>
      <c r="N37" s="17">
        <v>1</v>
      </c>
      <c r="O37" s="17">
        <v>1</v>
      </c>
      <c r="P37" s="17">
        <v>1014676817</v>
      </c>
      <c r="Q37" s="17">
        <v>2098</v>
      </c>
      <c r="S37" t="s">
        <v>73</v>
      </c>
      <c r="T37">
        <v>0</v>
      </c>
      <c r="U37" t="s">
        <v>57</v>
      </c>
      <c r="V37">
        <f>MATCH(D37,Отчет!$D:$D,0)</f>
        <v>21</v>
      </c>
    </row>
    <row r="38" spans="1:22" x14ac:dyDescent="0.2">
      <c r="A38" s="17">
        <v>1190191349</v>
      </c>
      <c r="B38" s="17">
        <v>9</v>
      </c>
      <c r="C38" s="17" t="s">
        <v>51</v>
      </c>
      <c r="D38" s="17">
        <v>1164813855</v>
      </c>
      <c r="E38" s="7" t="s">
        <v>39</v>
      </c>
      <c r="F38" s="17" t="s">
        <v>69</v>
      </c>
      <c r="G38" s="7" t="s">
        <v>72</v>
      </c>
      <c r="H38" s="17">
        <v>4</v>
      </c>
      <c r="I38" s="17" t="s">
        <v>54</v>
      </c>
      <c r="J38" s="17" t="s">
        <v>55</v>
      </c>
      <c r="L38" s="17">
        <v>36</v>
      </c>
      <c r="M38" s="17">
        <v>4</v>
      </c>
      <c r="N38" s="17">
        <v>1</v>
      </c>
      <c r="O38" s="17">
        <v>1</v>
      </c>
      <c r="P38" s="17">
        <v>1014676817</v>
      </c>
      <c r="Q38" s="17">
        <v>2098</v>
      </c>
      <c r="S38" t="s">
        <v>73</v>
      </c>
      <c r="T38">
        <v>0</v>
      </c>
      <c r="U38" t="s">
        <v>57</v>
      </c>
      <c r="V38">
        <f>MATCH(D38,Отчет!$D:$D,0)</f>
        <v>13</v>
      </c>
    </row>
    <row r="39" spans="1:22" x14ac:dyDescent="0.2">
      <c r="A39" s="17">
        <v>1190191741</v>
      </c>
      <c r="B39" s="17">
        <v>7</v>
      </c>
      <c r="C39" s="17" t="s">
        <v>51</v>
      </c>
      <c r="D39" s="17">
        <v>1164813816</v>
      </c>
      <c r="E39" s="7" t="s">
        <v>36</v>
      </c>
      <c r="F39" s="17" t="s">
        <v>74</v>
      </c>
      <c r="G39" s="7" t="s">
        <v>72</v>
      </c>
      <c r="H39" s="17">
        <v>4</v>
      </c>
      <c r="I39" s="17" t="s">
        <v>54</v>
      </c>
      <c r="J39" s="17" t="s">
        <v>55</v>
      </c>
      <c r="L39" s="17">
        <v>28</v>
      </c>
      <c r="M39" s="17">
        <v>4</v>
      </c>
      <c r="N39" s="17">
        <v>1</v>
      </c>
      <c r="O39" s="17">
        <v>1</v>
      </c>
      <c r="P39" s="17">
        <v>1014676817</v>
      </c>
      <c r="Q39" s="17">
        <v>2098</v>
      </c>
      <c r="S39" t="s">
        <v>73</v>
      </c>
      <c r="T39">
        <v>0</v>
      </c>
      <c r="U39" t="s">
        <v>57</v>
      </c>
      <c r="V39">
        <f>MATCH(D39,Отчет!$D:$D,0)</f>
        <v>24</v>
      </c>
    </row>
    <row r="40" spans="1:22" x14ac:dyDescent="0.2">
      <c r="A40" s="17">
        <v>1190191237</v>
      </c>
      <c r="B40" s="17">
        <v>8</v>
      </c>
      <c r="C40" s="17" t="s">
        <v>51</v>
      </c>
      <c r="D40" s="17">
        <v>1164813803</v>
      </c>
      <c r="E40" s="7" t="s">
        <v>34</v>
      </c>
      <c r="F40" s="17" t="s">
        <v>60</v>
      </c>
      <c r="G40" s="7" t="s">
        <v>72</v>
      </c>
      <c r="H40" s="17">
        <v>4</v>
      </c>
      <c r="I40" s="17" t="s">
        <v>54</v>
      </c>
      <c r="J40" s="17" t="s">
        <v>55</v>
      </c>
      <c r="L40" s="17">
        <v>32</v>
      </c>
      <c r="M40" s="17">
        <v>4</v>
      </c>
      <c r="N40" s="17">
        <v>1</v>
      </c>
      <c r="O40" s="17">
        <v>1</v>
      </c>
      <c r="P40" s="17">
        <v>1014676817</v>
      </c>
      <c r="Q40" s="17">
        <v>2098</v>
      </c>
      <c r="S40" t="s">
        <v>73</v>
      </c>
      <c r="T40">
        <v>0</v>
      </c>
      <c r="U40" t="s">
        <v>57</v>
      </c>
      <c r="V40">
        <f>MATCH(D40,Отчет!$D:$D,0)</f>
        <v>18</v>
      </c>
    </row>
    <row r="41" spans="1:22" x14ac:dyDescent="0.2">
      <c r="A41" s="17">
        <v>1190191265</v>
      </c>
      <c r="B41" s="17">
        <v>7</v>
      </c>
      <c r="C41" s="17" t="s">
        <v>51</v>
      </c>
      <c r="D41" s="17">
        <v>1164814039</v>
      </c>
      <c r="E41" s="7" t="s">
        <v>50</v>
      </c>
      <c r="F41" s="17" t="s">
        <v>52</v>
      </c>
      <c r="G41" s="7" t="s">
        <v>72</v>
      </c>
      <c r="H41" s="17">
        <v>4</v>
      </c>
      <c r="I41" s="17" t="s">
        <v>54</v>
      </c>
      <c r="J41" s="17" t="s">
        <v>55</v>
      </c>
      <c r="L41" s="17">
        <v>28</v>
      </c>
      <c r="M41" s="17">
        <v>4</v>
      </c>
      <c r="N41" s="17">
        <v>1</v>
      </c>
      <c r="O41" s="17">
        <v>1</v>
      </c>
      <c r="P41" s="17">
        <v>1014676817</v>
      </c>
      <c r="Q41" s="17">
        <v>2098</v>
      </c>
      <c r="S41" t="s">
        <v>73</v>
      </c>
      <c r="T41">
        <v>0</v>
      </c>
      <c r="U41" t="s">
        <v>57</v>
      </c>
      <c r="V41">
        <f>MATCH(D41,Отчет!$D:$D,0)</f>
        <v>22</v>
      </c>
    </row>
    <row r="42" spans="1:22" x14ac:dyDescent="0.2">
      <c r="A42" s="17">
        <v>1190191685</v>
      </c>
      <c r="B42" s="17">
        <v>7</v>
      </c>
      <c r="C42" s="17" t="s">
        <v>51</v>
      </c>
      <c r="D42" s="17">
        <v>1164814013</v>
      </c>
      <c r="E42" s="7" t="s">
        <v>48</v>
      </c>
      <c r="F42" s="17" t="s">
        <v>75</v>
      </c>
      <c r="G42" s="7" t="s">
        <v>72</v>
      </c>
      <c r="H42" s="17">
        <v>4</v>
      </c>
      <c r="I42" s="17" t="s">
        <v>54</v>
      </c>
      <c r="J42" s="17" t="s">
        <v>55</v>
      </c>
      <c r="L42" s="17">
        <v>0</v>
      </c>
      <c r="M42" s="17">
        <v>4</v>
      </c>
      <c r="N42" s="17">
        <v>1</v>
      </c>
      <c r="O42" s="17">
        <v>1</v>
      </c>
      <c r="P42" s="17">
        <v>1014676817</v>
      </c>
      <c r="Q42" s="17">
        <v>2098</v>
      </c>
      <c r="S42" t="s">
        <v>73</v>
      </c>
      <c r="T42">
        <v>0</v>
      </c>
      <c r="U42" t="s">
        <v>57</v>
      </c>
      <c r="V42">
        <f>MATCH(D42,Отчет!$D:$D,0)</f>
        <v>27</v>
      </c>
    </row>
    <row r="43" spans="1:22" x14ac:dyDescent="0.2">
      <c r="A43" s="17">
        <v>1258845891</v>
      </c>
      <c r="B43" s="17">
        <v>7</v>
      </c>
      <c r="C43" s="17" t="s">
        <v>51</v>
      </c>
      <c r="D43" s="17">
        <v>1192491747</v>
      </c>
      <c r="E43" s="7" t="s">
        <v>35</v>
      </c>
      <c r="F43" s="17" t="s">
        <v>64</v>
      </c>
      <c r="G43" s="7" t="s">
        <v>72</v>
      </c>
      <c r="H43" s="17">
        <v>4</v>
      </c>
      <c r="I43" s="17" t="s">
        <v>54</v>
      </c>
      <c r="J43" s="17" t="s">
        <v>55</v>
      </c>
      <c r="L43" s="17">
        <v>28</v>
      </c>
      <c r="M43" s="17">
        <v>4</v>
      </c>
      <c r="N43" s="17">
        <v>1</v>
      </c>
      <c r="O43" s="17">
        <v>1</v>
      </c>
      <c r="P43" s="17">
        <v>1014676817</v>
      </c>
      <c r="Q43" s="17">
        <v>2098</v>
      </c>
      <c r="S43" t="s">
        <v>73</v>
      </c>
      <c r="T43">
        <v>0</v>
      </c>
      <c r="U43" t="s">
        <v>57</v>
      </c>
      <c r="V43">
        <f>MATCH(D43,Отчет!$D:$D,0)</f>
        <v>23</v>
      </c>
    </row>
    <row r="44" spans="1:22" x14ac:dyDescent="0.2">
      <c r="A44" s="17">
        <v>1190191601</v>
      </c>
      <c r="B44" s="17">
        <v>7</v>
      </c>
      <c r="C44" s="17" t="s">
        <v>51</v>
      </c>
      <c r="D44" s="17">
        <v>1164813974</v>
      </c>
      <c r="E44" s="7" t="s">
        <v>46</v>
      </c>
      <c r="F44" s="17" t="s">
        <v>76</v>
      </c>
      <c r="G44" s="7" t="s">
        <v>72</v>
      </c>
      <c r="H44" s="17">
        <v>4</v>
      </c>
      <c r="I44" s="17" t="s">
        <v>54</v>
      </c>
      <c r="J44" s="17" t="s">
        <v>55</v>
      </c>
      <c r="L44" s="17">
        <v>28</v>
      </c>
      <c r="M44" s="17">
        <v>4</v>
      </c>
      <c r="N44" s="17">
        <v>1</v>
      </c>
      <c r="O44" s="17">
        <v>1</v>
      </c>
      <c r="P44" s="17">
        <v>1014676817</v>
      </c>
      <c r="Q44" s="17">
        <v>2098</v>
      </c>
      <c r="S44" t="s">
        <v>73</v>
      </c>
      <c r="T44">
        <v>0</v>
      </c>
      <c r="U44" t="s">
        <v>57</v>
      </c>
      <c r="V44">
        <f>MATCH(D44,Отчет!$D:$D,0)</f>
        <v>26</v>
      </c>
    </row>
    <row r="45" spans="1:22" x14ac:dyDescent="0.2">
      <c r="A45" s="17">
        <v>1190191657</v>
      </c>
      <c r="B45" s="17">
        <v>8</v>
      </c>
      <c r="C45" s="17" t="s">
        <v>51</v>
      </c>
      <c r="D45" s="17">
        <v>1164814000</v>
      </c>
      <c r="E45" s="7" t="s">
        <v>47</v>
      </c>
      <c r="F45" s="17" t="s">
        <v>67</v>
      </c>
      <c r="G45" s="7" t="s">
        <v>72</v>
      </c>
      <c r="H45" s="17">
        <v>4</v>
      </c>
      <c r="I45" s="17" t="s">
        <v>54</v>
      </c>
      <c r="J45" s="17" t="s">
        <v>55</v>
      </c>
      <c r="L45" s="17">
        <v>32</v>
      </c>
      <c r="M45" s="17">
        <v>4</v>
      </c>
      <c r="N45" s="17">
        <v>1</v>
      </c>
      <c r="O45" s="17">
        <v>1</v>
      </c>
      <c r="P45" s="17">
        <v>1014676817</v>
      </c>
      <c r="Q45" s="17">
        <v>2098</v>
      </c>
      <c r="S45" t="s">
        <v>73</v>
      </c>
      <c r="T45">
        <v>0</v>
      </c>
      <c r="U45" t="s">
        <v>57</v>
      </c>
      <c r="V45">
        <f>MATCH(D45,Отчет!$D:$D,0)</f>
        <v>20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Станислав Глинский</cp:lastModifiedBy>
  <dcterms:created xsi:type="dcterms:W3CDTF">2006-05-18T19:55:00Z</dcterms:created>
  <dcterms:modified xsi:type="dcterms:W3CDTF">2016-10-23T20:00:04Z</dcterms:modified>
</cp:coreProperties>
</file>