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2" i="1"/>
  <c r="P12" i="1"/>
  <c r="P13" i="1"/>
  <c r="O12" i="1"/>
  <c r="O13" i="1"/>
  <c r="P14" i="1"/>
  <c r="O14" i="1"/>
  <c r="J12" i="1"/>
  <c r="L12" i="1" s="1"/>
  <c r="J13" i="1"/>
  <c r="L13" i="1" s="1"/>
  <c r="J14" i="1"/>
  <c r="L1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3" i="2"/>
</calcChain>
</file>

<file path=xl/sharedStrings.xml><?xml version="1.0" encoding="utf-8"?>
<sst xmlns="http://schemas.openxmlformats.org/spreadsheetml/2006/main" count="214" uniqueCount="59">
  <si>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</si>
  <si>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</si>
  <si>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</si>
  <si>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</si>
  <si>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</si>
  <si>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</si>
  <si>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</si>
  <si>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</si>
  <si>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</si>
  <si>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</si>
  <si>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</si>
  <si>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</si>
  <si>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</si>
  <si>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</si>
  <si>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</si>
  <si>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</si>
  <si>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</si>
  <si>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</si>
  <si>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</si>
  <si>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</si>
  <si>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</si>
  <si>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</si>
  <si>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</si>
  <si>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</si>
  <si>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</si>
  <si>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</si>
  <si>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</si>
  <si>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</si>
  <si>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</si>
  <si>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</si>
  <si>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</si>
  <si>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</si>
  <si>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</si>
  <si>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</si>
  <si>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</si>
  <si>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Борисов Александр Анатольевич</t>
  </si>
  <si>
    <t>Кондюков Антон Ильич</t>
  </si>
  <si>
    <t>Черных Дмитрий Викторович</t>
  </si>
  <si>
    <t>МЛГ5151</t>
  </si>
  <si>
    <t>М152МЛОГИ001</t>
  </si>
  <si>
    <t>Контроллинг логистических бизнес-процессов</t>
  </si>
  <si>
    <t>Экзамен</t>
  </si>
  <si>
    <t>2015/2016 учебный год 3 модуль</t>
  </si>
  <si>
    <t>stCommon</t>
  </si>
  <si>
    <t>Стратегическое управление логистической инфраструктурой в цепях поставок</t>
  </si>
  <si>
    <t>М152МЛОГИ006</t>
  </si>
  <si>
    <t>М152МЛОГИ008</t>
  </si>
  <si>
    <t>Курсовая работа</t>
  </si>
  <si>
    <t>Методы и модели оптимизации при проектировании логистической инфраструктуры</t>
  </si>
  <si>
    <t>stChoosen</t>
  </si>
  <si>
    <t>Научный семинар "Оптимизация функционирования логистической инфраструктуры"</t>
  </si>
  <si>
    <t>Стратегии в менеджменте: стратегическое планирование логистики и стратегии управления запасами</t>
  </si>
  <si>
    <t>Управление рисками в цепях поставок</t>
  </si>
  <si>
    <t>Комм</t>
  </si>
  <si>
    <t>Дата выгрузки: 25.10.2016</t>
  </si>
  <si>
    <t>Период: c 2015/2016 учебный год II семестр по 2015/2016 учебный год II семестр</t>
  </si>
  <si>
    <t>Факультет/отделение: Факультет бизнеса и менеджмента</t>
  </si>
  <si>
    <t>Направление  подготовки: "Менеджмент"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</si>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</sst>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G14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1" width="10.7109375" style="13" customWidth="1"/>
    <col min="12" max="12" width="10.7109375" style="13" hidden="1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4" width="10.7109375" style="28" customWidth="1"/>
    <col min="25" max="25" width="10.7109375" style="1" hidden="1" customWidth="1"/>
    <col min="26" max="67" width="10.7109375" style="1" customWidth="1"/>
    <col min="68" max="16384" width="9.140625" style="1"/>
  </cols>
  <sheetData>
    <row r="1" spans="1:215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</row>
    <row r="2" spans="1:215" s="5" customFormat="1" ht="15.75" customHeight="1" x14ac:dyDescent="0.2">
      <c r="A2" s="22" t="s">
        <v>54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</row>
    <row r="3" spans="1:215" s="5" customFormat="1" ht="15.75" customHeight="1" x14ac:dyDescent="0.2">
      <c r="A3" s="22" t="s">
        <v>55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</row>
    <row r="4" spans="1:215" s="5" customFormat="1" ht="15.75" customHeight="1" x14ac:dyDescent="0.2">
      <c r="A4" s="22" t="s">
        <v>56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</row>
    <row r="5" spans="1:215" s="5" customFormat="1" ht="15.75" customHeight="1" x14ac:dyDescent="0.2">
      <c r="A5" s="22" t="s">
        <v>57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</row>
    <row r="6" spans="1:215" s="5" customFormat="1" ht="15.75" customHeight="1" x14ac:dyDescent="0.2">
      <c r="A6" s="22" t="s">
        <v>58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</row>
    <row r="7" spans="1:215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</row>
    <row r="8" spans="1:215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2" t="s">
        <v>22</v>
      </c>
      <c r="J8" s="43" t="s">
        <v>24</v>
      </c>
      <c r="K8" s="43" t="s">
        <v>25</v>
      </c>
      <c r="L8" s="42" t="s">
        <v>26</v>
      </c>
      <c r="M8" s="44" t="s">
        <v>5</v>
      </c>
      <c r="N8" s="44" t="s">
        <v>6</v>
      </c>
      <c r="O8" s="42" t="s">
        <v>21</v>
      </c>
      <c r="P8" s="44" t="s">
        <v>7</v>
      </c>
      <c r="Q8" s="44" t="s">
        <v>27</v>
      </c>
      <c r="R8" s="44" t="s">
        <v>28</v>
      </c>
      <c r="S8" s="32" t="s">
        <v>42</v>
      </c>
      <c r="T8" s="33"/>
      <c r="U8" s="33"/>
      <c r="V8" s="33"/>
      <c r="W8" s="33"/>
      <c r="X8" s="33"/>
    </row>
    <row r="9" spans="1:215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2"/>
      <c r="J9" s="43"/>
      <c r="K9" s="43"/>
      <c r="L9" s="42"/>
      <c r="M9" s="44"/>
      <c r="N9" s="44"/>
      <c r="O9" s="42"/>
      <c r="P9" s="44"/>
      <c r="Q9" s="44"/>
      <c r="R9" s="44"/>
      <c r="S9" s="34" t="s">
        <v>41</v>
      </c>
      <c r="T9" s="34" t="s">
        <v>41</v>
      </c>
      <c r="U9" s="34" t="s">
        <v>41</v>
      </c>
      <c r="V9" s="34" t="s">
        <v>41</v>
      </c>
      <c r="W9" s="34" t="s">
        <v>41</v>
      </c>
      <c r="X9" s="34" t="s">
        <v>41</v>
      </c>
    </row>
    <row r="10" spans="1:215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2"/>
      <c r="J10" s="43"/>
      <c r="K10" s="43"/>
      <c r="L10" s="42"/>
      <c r="M10" s="44"/>
      <c r="N10" s="44"/>
      <c r="O10" s="42"/>
      <c r="P10" s="44"/>
      <c r="Q10" s="44"/>
      <c r="R10" s="44"/>
      <c r="S10" s="36" t="s">
        <v>40</v>
      </c>
      <c r="T10" s="36" t="s">
        <v>47</v>
      </c>
      <c r="U10" s="36" t="s">
        <v>48</v>
      </c>
      <c r="V10" s="36" t="s">
        <v>50</v>
      </c>
      <c r="W10" s="36" t="s">
        <v>51</v>
      </c>
      <c r="X10" s="36" t="s">
        <v>52</v>
      </c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</row>
    <row r="11" spans="1:215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2"/>
      <c r="J11" s="43"/>
      <c r="K11" s="43"/>
      <c r="L11" s="42"/>
      <c r="M11" s="44"/>
      <c r="N11" s="44"/>
      <c r="O11" s="42"/>
      <c r="P11" s="44"/>
      <c r="Q11" s="44"/>
      <c r="R11" s="44"/>
      <c r="S11" s="34">
        <v>3</v>
      </c>
      <c r="T11" s="34">
        <v>6</v>
      </c>
      <c r="U11" s="34">
        <v>3</v>
      </c>
      <c r="V11" s="34">
        <v>8</v>
      </c>
      <c r="W11" s="34">
        <v>3</v>
      </c>
      <c r="X11" s="34">
        <v>3</v>
      </c>
    </row>
    <row r="12" spans="1:215" x14ac:dyDescent="0.2">
      <c r="A12" s="37">
        <v>1</v>
      </c>
      <c r="B12" s="38" t="s">
        <v>39</v>
      </c>
      <c r="C12" s="39" t="s">
        <v>36</v>
      </c>
      <c r="D12" s="39">
        <v>1256471898</v>
      </c>
      <c r="E12" s="40" t="s">
        <v>38</v>
      </c>
      <c r="F12" s="39" t="s">
        <v>44</v>
      </c>
      <c r="G12" s="39" t="s">
        <v>53</v>
      </c>
      <c r="H12" s="40">
        <f>MATCH(D12,Данные!$D:$D,0)</f>
        <v>3</v>
      </c>
      <c r="I12" s="45">
        <v>168</v>
      </c>
      <c r="J12" s="45">
        <f>IF(K12 &gt; 0, MAX(K$12:K$14) / K12, 0)</f>
        <v>1</v>
      </c>
      <c r="K12" s="45">
        <v>26</v>
      </c>
      <c r="L12" s="45">
        <f>I12*J12</f>
        <v>168</v>
      </c>
      <c r="M12" s="40">
        <v>39</v>
      </c>
      <c r="N12" s="40">
        <v>6</v>
      </c>
      <c r="O12" s="45">
        <f>IF(N12 &gt; 0,M12/N12,0)</f>
        <v>6.5</v>
      </c>
      <c r="P12" s="40">
        <f>MIN($S12:X12)</f>
        <v>6</v>
      </c>
      <c r="Q12" s="40"/>
      <c r="R12" s="40">
        <v>6</v>
      </c>
      <c r="S12" s="41">
        <v>7</v>
      </c>
      <c r="T12" s="41">
        <v>7</v>
      </c>
      <c r="U12" s="41">
        <v>7</v>
      </c>
      <c r="V12" s="41">
        <v>6</v>
      </c>
      <c r="W12" s="41">
        <v>6</v>
      </c>
      <c r="X12" s="41">
        <v>6</v>
      </c>
      <c r="Y12" s="1">
        <v>1</v>
      </c>
    </row>
    <row r="13" spans="1:215" x14ac:dyDescent="0.2">
      <c r="A13" s="37">
        <v>2</v>
      </c>
      <c r="B13" s="38" t="s">
        <v>45</v>
      </c>
      <c r="C13" s="39" t="s">
        <v>37</v>
      </c>
      <c r="D13" s="39">
        <v>1256471950</v>
      </c>
      <c r="E13" s="40" t="s">
        <v>38</v>
      </c>
      <c r="F13" s="39" t="s">
        <v>44</v>
      </c>
      <c r="G13" s="39" t="s">
        <v>53</v>
      </c>
      <c r="H13" s="40">
        <f>MATCH(D13,Данные!$D:$D,0)</f>
        <v>4</v>
      </c>
      <c r="I13" s="45">
        <v>157</v>
      </c>
      <c r="J13" s="45">
        <f>IF(K13 &gt; 0, MAX(K$12:K$14) / K13, 0)</f>
        <v>1</v>
      </c>
      <c r="K13" s="45">
        <v>26</v>
      </c>
      <c r="L13" s="45">
        <f>I13*J13</f>
        <v>157</v>
      </c>
      <c r="M13" s="40">
        <v>37</v>
      </c>
      <c r="N13" s="40">
        <v>6</v>
      </c>
      <c r="O13" s="45">
        <f>IF(N13 &gt; 0,M13/N13,0)</f>
        <v>6.166666666666667</v>
      </c>
      <c r="P13" s="40">
        <f>MIN($S13:X13)</f>
        <v>4</v>
      </c>
      <c r="Q13" s="40"/>
      <c r="R13" s="40">
        <v>6</v>
      </c>
      <c r="S13" s="41">
        <v>9</v>
      </c>
      <c r="T13" s="41">
        <v>7</v>
      </c>
      <c r="U13" s="41">
        <v>6</v>
      </c>
      <c r="V13" s="41">
        <v>5</v>
      </c>
      <c r="W13" s="41">
        <v>4</v>
      </c>
      <c r="X13" s="41">
        <v>6</v>
      </c>
      <c r="Y13" s="1">
        <v>2</v>
      </c>
    </row>
    <row r="14" spans="1:215" x14ac:dyDescent="0.2">
      <c r="A14" s="37">
        <v>3</v>
      </c>
      <c r="B14" s="38" t="s">
        <v>46</v>
      </c>
      <c r="C14" s="39" t="s">
        <v>35</v>
      </c>
      <c r="D14" s="39">
        <v>1256471872</v>
      </c>
      <c r="E14" s="40" t="s">
        <v>38</v>
      </c>
      <c r="F14" s="39" t="s">
        <v>44</v>
      </c>
      <c r="G14" s="39" t="s">
        <v>53</v>
      </c>
      <c r="H14" s="40">
        <f>MATCH(D14,Данные!$D:$D,0)</f>
        <v>5</v>
      </c>
      <c r="I14" s="45">
        <v>150</v>
      </c>
      <c r="J14" s="45">
        <f>IF(K14 &gt; 0, MAX(K$12:K$14) / K14, 0)</f>
        <v>1</v>
      </c>
      <c r="K14" s="45">
        <v>26</v>
      </c>
      <c r="L14" s="45">
        <f>I14*J14</f>
        <v>150</v>
      </c>
      <c r="M14" s="40">
        <v>36</v>
      </c>
      <c r="N14" s="40">
        <v>6</v>
      </c>
      <c r="O14" s="45">
        <f>IF(N14 &gt; 0,M14/N14,0)</f>
        <v>6</v>
      </c>
      <c r="P14" s="40">
        <f>MIN($S14:X14)</f>
        <v>4</v>
      </c>
      <c r="Q14" s="40"/>
      <c r="R14" s="40">
        <v>6</v>
      </c>
      <c r="S14" s="41">
        <v>7</v>
      </c>
      <c r="T14" s="41">
        <v>4</v>
      </c>
      <c r="U14" s="41">
        <v>6</v>
      </c>
      <c r="V14" s="41">
        <v>6</v>
      </c>
      <c r="W14" s="41">
        <v>7</v>
      </c>
      <c r="X14" s="41">
        <v>6</v>
      </c>
      <c r="Y14" s="1">
        <v>3</v>
      </c>
    </row>
  </sheetData>
  <sheetCalcPr fullCalcOnLoad="1"/>
  <mergeCells count="19"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S8:X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0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1505736480</v>
      </c>
      <c r="B3" s="18">
        <v>7</v>
      </c>
      <c r="C3" s="18" t="s">
        <v>38</v>
      </c>
      <c r="D3" s="18">
        <v>1256471898</v>
      </c>
      <c r="E3" s="7" t="s">
        <v>36</v>
      </c>
      <c r="F3" s="18" t="s">
        <v>39</v>
      </c>
      <c r="G3" s="7" t="s">
        <v>40</v>
      </c>
      <c r="H3" s="18">
        <v>3</v>
      </c>
      <c r="I3" s="18" t="s">
        <v>41</v>
      </c>
      <c r="J3" s="18" t="s">
        <v>42</v>
      </c>
      <c r="L3" s="18">
        <v>21</v>
      </c>
      <c r="M3" s="18">
        <v>3</v>
      </c>
      <c r="N3" s="18">
        <v>1</v>
      </c>
      <c r="O3" s="18">
        <v>0</v>
      </c>
      <c r="P3" s="18">
        <v>1174033484</v>
      </c>
      <c r="Q3" s="18">
        <v>2098</v>
      </c>
      <c r="S3" t="s">
        <v>43</v>
      </c>
      <c r="T3">
        <v>0</v>
      </c>
      <c r="U3" t="s">
        <v>44</v>
      </c>
      <c r="V3">
        <f>MATCH(D3,Отчет!$D:$D,0)</f>
        <v>12</v>
      </c>
    </row>
    <row r="4" spans="1:22" x14ac:dyDescent="0.2">
      <c r="A4" s="18">
        <v>1505736634</v>
      </c>
      <c r="B4" s="18">
        <v>9</v>
      </c>
      <c r="C4" s="18" t="s">
        <v>38</v>
      </c>
      <c r="D4" s="18">
        <v>1256471950</v>
      </c>
      <c r="E4" s="7" t="s">
        <v>37</v>
      </c>
      <c r="F4" s="18" t="s">
        <v>45</v>
      </c>
      <c r="G4" s="7" t="s">
        <v>40</v>
      </c>
      <c r="H4" s="18">
        <v>3</v>
      </c>
      <c r="I4" s="18" t="s">
        <v>41</v>
      </c>
      <c r="J4" s="18" t="s">
        <v>42</v>
      </c>
      <c r="L4" s="18">
        <v>27</v>
      </c>
      <c r="M4" s="18">
        <v>3</v>
      </c>
      <c r="N4" s="18">
        <v>1</v>
      </c>
      <c r="O4" s="18">
        <v>0</v>
      </c>
      <c r="P4" s="18">
        <v>1174033484</v>
      </c>
      <c r="Q4" s="18">
        <v>2098</v>
      </c>
      <c r="S4" t="s">
        <v>43</v>
      </c>
      <c r="T4">
        <v>0</v>
      </c>
      <c r="U4" t="s">
        <v>44</v>
      </c>
      <c r="V4">
        <f>MATCH(D4,Отчет!$D:$D,0)</f>
        <v>13</v>
      </c>
    </row>
    <row r="5" spans="1:22" x14ac:dyDescent="0.2">
      <c r="A5" s="18">
        <v>1505736446</v>
      </c>
      <c r="B5" s="18">
        <v>7</v>
      </c>
      <c r="C5" s="18" t="s">
        <v>38</v>
      </c>
      <c r="D5" s="18">
        <v>1256471872</v>
      </c>
      <c r="E5" s="7" t="s">
        <v>35</v>
      </c>
      <c r="F5" s="18" t="s">
        <v>46</v>
      </c>
      <c r="G5" s="7" t="s">
        <v>40</v>
      </c>
      <c r="H5" s="18">
        <v>3</v>
      </c>
      <c r="I5" s="18" t="s">
        <v>41</v>
      </c>
      <c r="J5" s="18" t="s">
        <v>42</v>
      </c>
      <c r="L5" s="18">
        <v>21</v>
      </c>
      <c r="M5" s="18">
        <v>3</v>
      </c>
      <c r="N5" s="18">
        <v>1</v>
      </c>
      <c r="O5" s="18">
        <v>0</v>
      </c>
      <c r="P5" s="18">
        <v>1174033484</v>
      </c>
      <c r="Q5" s="18">
        <v>2098</v>
      </c>
      <c r="S5" t="s">
        <v>43</v>
      </c>
      <c r="T5">
        <v>0</v>
      </c>
      <c r="U5" t="s">
        <v>44</v>
      </c>
      <c r="V5">
        <f>MATCH(D5,Отчет!$D:$D,0)</f>
        <v>14</v>
      </c>
    </row>
    <row r="6" spans="1:22" x14ac:dyDescent="0.2">
      <c r="A6" s="18">
        <v>1505736469</v>
      </c>
      <c r="B6" s="18">
        <v>4</v>
      </c>
      <c r="C6" s="18" t="s">
        <v>38</v>
      </c>
      <c r="D6" s="18">
        <v>1256471872</v>
      </c>
      <c r="E6" s="7" t="s">
        <v>35</v>
      </c>
      <c r="F6" s="18" t="s">
        <v>46</v>
      </c>
      <c r="G6" s="7" t="s">
        <v>47</v>
      </c>
      <c r="H6" s="18">
        <v>6</v>
      </c>
      <c r="I6" s="18" t="s">
        <v>41</v>
      </c>
      <c r="J6" s="18" t="s">
        <v>42</v>
      </c>
      <c r="L6" s="18">
        <v>0</v>
      </c>
      <c r="M6" s="18">
        <v>6</v>
      </c>
      <c r="N6" s="18">
        <v>1</v>
      </c>
      <c r="O6" s="18">
        <v>0</v>
      </c>
      <c r="P6" s="18">
        <v>1174033484</v>
      </c>
      <c r="Q6" s="18">
        <v>4308</v>
      </c>
      <c r="T6">
        <v>0</v>
      </c>
      <c r="U6" t="s">
        <v>44</v>
      </c>
      <c r="V6">
        <f>MATCH(D6,Отчет!$D:$D,0)</f>
        <v>14</v>
      </c>
    </row>
    <row r="7" spans="1:22" x14ac:dyDescent="0.2">
      <c r="A7" s="18">
        <v>1505736656</v>
      </c>
      <c r="B7" s="18">
        <v>7</v>
      </c>
      <c r="C7" s="18" t="s">
        <v>38</v>
      </c>
      <c r="D7" s="18">
        <v>1256471950</v>
      </c>
      <c r="E7" s="7" t="s">
        <v>37</v>
      </c>
      <c r="F7" s="18" t="s">
        <v>45</v>
      </c>
      <c r="G7" s="7" t="s">
        <v>47</v>
      </c>
      <c r="H7" s="18">
        <v>6</v>
      </c>
      <c r="I7" s="18" t="s">
        <v>41</v>
      </c>
      <c r="J7" s="18" t="s">
        <v>42</v>
      </c>
      <c r="L7" s="18">
        <v>42</v>
      </c>
      <c r="M7" s="18">
        <v>6</v>
      </c>
      <c r="N7" s="18">
        <v>1</v>
      </c>
      <c r="O7" s="18">
        <v>0</v>
      </c>
      <c r="P7" s="18">
        <v>1174033484</v>
      </c>
      <c r="Q7" s="18">
        <v>4308</v>
      </c>
      <c r="T7">
        <v>0</v>
      </c>
      <c r="U7" t="s">
        <v>44</v>
      </c>
      <c r="V7">
        <f>MATCH(D7,Отчет!$D:$D,0)</f>
        <v>13</v>
      </c>
    </row>
    <row r="8" spans="1:22" x14ac:dyDescent="0.2">
      <c r="A8" s="18">
        <v>1505736513</v>
      </c>
      <c r="B8" s="18">
        <v>7</v>
      </c>
      <c r="C8" s="18" t="s">
        <v>38</v>
      </c>
      <c r="D8" s="18">
        <v>1256471898</v>
      </c>
      <c r="E8" s="7" t="s">
        <v>36</v>
      </c>
      <c r="F8" s="18" t="s">
        <v>39</v>
      </c>
      <c r="G8" s="7" t="s">
        <v>47</v>
      </c>
      <c r="H8" s="18">
        <v>6</v>
      </c>
      <c r="I8" s="18" t="s">
        <v>41</v>
      </c>
      <c r="J8" s="18" t="s">
        <v>42</v>
      </c>
      <c r="L8" s="18">
        <v>42</v>
      </c>
      <c r="M8" s="18">
        <v>6</v>
      </c>
      <c r="N8" s="18">
        <v>1</v>
      </c>
      <c r="O8" s="18">
        <v>0</v>
      </c>
      <c r="P8" s="18">
        <v>1174033484</v>
      </c>
      <c r="Q8" s="18">
        <v>4308</v>
      </c>
      <c r="T8">
        <v>0</v>
      </c>
      <c r="U8" t="s">
        <v>44</v>
      </c>
      <c r="V8">
        <f>MATCH(D8,Отчет!$D:$D,0)</f>
        <v>12</v>
      </c>
    </row>
    <row r="9" spans="1:22" x14ac:dyDescent="0.2">
      <c r="A9" s="18">
        <v>1533504506</v>
      </c>
      <c r="B9" s="18">
        <v>6</v>
      </c>
      <c r="C9" s="18" t="s">
        <v>38</v>
      </c>
      <c r="D9" s="18">
        <v>1256471950</v>
      </c>
      <c r="E9" s="7" t="s">
        <v>37</v>
      </c>
      <c r="F9" s="18" t="s">
        <v>45</v>
      </c>
      <c r="G9" s="7" t="s">
        <v>48</v>
      </c>
      <c r="H9" s="18">
        <v>3</v>
      </c>
      <c r="I9" s="18" t="s">
        <v>41</v>
      </c>
      <c r="J9" s="18" t="s">
        <v>42</v>
      </c>
      <c r="L9" s="18">
        <v>18</v>
      </c>
      <c r="M9" s="18">
        <v>3</v>
      </c>
      <c r="N9" s="18">
        <v>1</v>
      </c>
      <c r="O9" s="18">
        <v>0</v>
      </c>
      <c r="P9" s="18">
        <v>1174033484</v>
      </c>
      <c r="Q9" s="18">
        <v>2098</v>
      </c>
      <c r="S9" t="s">
        <v>49</v>
      </c>
      <c r="T9">
        <v>0</v>
      </c>
      <c r="U9" t="s">
        <v>44</v>
      </c>
      <c r="V9">
        <f>MATCH(D9,Отчет!$D:$D,0)</f>
        <v>13</v>
      </c>
    </row>
    <row r="10" spans="1:22" x14ac:dyDescent="0.2">
      <c r="A10" s="18">
        <v>1533502185</v>
      </c>
      <c r="B10" s="18">
        <v>6</v>
      </c>
      <c r="C10" s="18" t="s">
        <v>38</v>
      </c>
      <c r="D10" s="18">
        <v>1256471872</v>
      </c>
      <c r="E10" s="7" t="s">
        <v>35</v>
      </c>
      <c r="F10" s="18" t="s">
        <v>46</v>
      </c>
      <c r="G10" s="7" t="s">
        <v>48</v>
      </c>
      <c r="H10" s="18">
        <v>3</v>
      </c>
      <c r="I10" s="18" t="s">
        <v>41</v>
      </c>
      <c r="J10" s="18" t="s">
        <v>42</v>
      </c>
      <c r="L10" s="18">
        <v>18</v>
      </c>
      <c r="M10" s="18">
        <v>3</v>
      </c>
      <c r="N10" s="18">
        <v>1</v>
      </c>
      <c r="O10" s="18">
        <v>0</v>
      </c>
      <c r="P10" s="18">
        <v>1174033484</v>
      </c>
      <c r="Q10" s="18">
        <v>2098</v>
      </c>
      <c r="S10" t="s">
        <v>49</v>
      </c>
      <c r="T10">
        <v>0</v>
      </c>
      <c r="U10" t="s">
        <v>44</v>
      </c>
      <c r="V10">
        <f>MATCH(D10,Отчет!$D:$D,0)</f>
        <v>14</v>
      </c>
    </row>
    <row r="11" spans="1:22" x14ac:dyDescent="0.2">
      <c r="A11" s="18">
        <v>1533504491</v>
      </c>
      <c r="B11" s="18">
        <v>7</v>
      </c>
      <c r="C11" s="18" t="s">
        <v>38</v>
      </c>
      <c r="D11" s="18">
        <v>1256471898</v>
      </c>
      <c r="E11" s="7" t="s">
        <v>36</v>
      </c>
      <c r="F11" s="18" t="s">
        <v>39</v>
      </c>
      <c r="G11" s="7" t="s">
        <v>48</v>
      </c>
      <c r="H11" s="18">
        <v>3</v>
      </c>
      <c r="I11" s="18" t="s">
        <v>41</v>
      </c>
      <c r="J11" s="18" t="s">
        <v>42</v>
      </c>
      <c r="L11" s="18">
        <v>21</v>
      </c>
      <c r="M11" s="18">
        <v>3</v>
      </c>
      <c r="N11" s="18">
        <v>1</v>
      </c>
      <c r="O11" s="18">
        <v>0</v>
      </c>
      <c r="P11" s="18">
        <v>1174033484</v>
      </c>
      <c r="Q11" s="18">
        <v>2098</v>
      </c>
      <c r="S11" t="s">
        <v>49</v>
      </c>
      <c r="T11">
        <v>0</v>
      </c>
      <c r="U11" t="s">
        <v>44</v>
      </c>
      <c r="V11">
        <f>MATCH(D11,Отчет!$D:$D,0)</f>
        <v>12</v>
      </c>
    </row>
    <row r="12" spans="1:22" x14ac:dyDescent="0.2">
      <c r="A12" s="18">
        <v>1505736638</v>
      </c>
      <c r="B12" s="18">
        <v>5</v>
      </c>
      <c r="C12" s="18" t="s">
        <v>38</v>
      </c>
      <c r="D12" s="18">
        <v>1256471950</v>
      </c>
      <c r="E12" s="7" t="s">
        <v>37</v>
      </c>
      <c r="F12" s="18" t="s">
        <v>45</v>
      </c>
      <c r="G12" s="7" t="s">
        <v>50</v>
      </c>
      <c r="H12" s="18">
        <v>8</v>
      </c>
      <c r="I12" s="18" t="s">
        <v>41</v>
      </c>
      <c r="J12" s="18" t="s">
        <v>42</v>
      </c>
      <c r="L12" s="18">
        <v>40</v>
      </c>
      <c r="M12" s="18">
        <v>8</v>
      </c>
      <c r="N12" s="18">
        <v>1</v>
      </c>
      <c r="O12" s="18">
        <v>0</v>
      </c>
      <c r="P12" s="18">
        <v>1174033484</v>
      </c>
      <c r="Q12" s="18">
        <v>2098</v>
      </c>
      <c r="S12" t="s">
        <v>43</v>
      </c>
      <c r="T12">
        <v>0</v>
      </c>
      <c r="U12" t="s">
        <v>44</v>
      </c>
      <c r="V12">
        <f>MATCH(D12,Отчет!$D:$D,0)</f>
        <v>13</v>
      </c>
    </row>
    <row r="13" spans="1:22" x14ac:dyDescent="0.2">
      <c r="A13" s="18">
        <v>1505736450</v>
      </c>
      <c r="B13" s="18">
        <v>6</v>
      </c>
      <c r="C13" s="18" t="s">
        <v>38</v>
      </c>
      <c r="D13" s="18">
        <v>1256471872</v>
      </c>
      <c r="E13" s="7" t="s">
        <v>35</v>
      </c>
      <c r="F13" s="18" t="s">
        <v>46</v>
      </c>
      <c r="G13" s="7" t="s">
        <v>50</v>
      </c>
      <c r="H13" s="18">
        <v>8</v>
      </c>
      <c r="I13" s="18" t="s">
        <v>41</v>
      </c>
      <c r="J13" s="18" t="s">
        <v>42</v>
      </c>
      <c r="L13" s="18">
        <v>48</v>
      </c>
      <c r="M13" s="18">
        <v>8</v>
      </c>
      <c r="N13" s="18">
        <v>1</v>
      </c>
      <c r="O13" s="18">
        <v>0</v>
      </c>
      <c r="P13" s="18">
        <v>1174033484</v>
      </c>
      <c r="Q13" s="18">
        <v>2098</v>
      </c>
      <c r="S13" t="s">
        <v>43</v>
      </c>
      <c r="T13">
        <v>0</v>
      </c>
      <c r="U13" t="s">
        <v>44</v>
      </c>
      <c r="V13">
        <f>MATCH(D13,Отчет!$D:$D,0)</f>
        <v>14</v>
      </c>
    </row>
    <row r="14" spans="1:22" x14ac:dyDescent="0.2">
      <c r="A14" s="18">
        <v>1505736486</v>
      </c>
      <c r="B14" s="18">
        <v>6</v>
      </c>
      <c r="C14" s="18" t="s">
        <v>38</v>
      </c>
      <c r="D14" s="18">
        <v>1256471898</v>
      </c>
      <c r="E14" s="7" t="s">
        <v>36</v>
      </c>
      <c r="F14" s="18" t="s">
        <v>39</v>
      </c>
      <c r="G14" s="7" t="s">
        <v>50</v>
      </c>
      <c r="H14" s="18">
        <v>8</v>
      </c>
      <c r="I14" s="18" t="s">
        <v>41</v>
      </c>
      <c r="J14" s="18" t="s">
        <v>42</v>
      </c>
      <c r="L14" s="18">
        <v>48</v>
      </c>
      <c r="M14" s="18">
        <v>8</v>
      </c>
      <c r="N14" s="18">
        <v>1</v>
      </c>
      <c r="O14" s="18">
        <v>0</v>
      </c>
      <c r="P14" s="18">
        <v>1174033484</v>
      </c>
      <c r="Q14" s="18">
        <v>2098</v>
      </c>
      <c r="S14" t="s">
        <v>43</v>
      </c>
      <c r="T14">
        <v>0</v>
      </c>
      <c r="U14" t="s">
        <v>44</v>
      </c>
      <c r="V14">
        <f>MATCH(D14,Отчет!$D:$D,0)</f>
        <v>12</v>
      </c>
    </row>
    <row r="15" spans="1:22" x14ac:dyDescent="0.2">
      <c r="A15" s="18">
        <v>1505736642</v>
      </c>
      <c r="B15" s="18">
        <v>4</v>
      </c>
      <c r="C15" s="18" t="s">
        <v>38</v>
      </c>
      <c r="D15" s="18">
        <v>1256471950</v>
      </c>
      <c r="E15" s="7" t="s">
        <v>37</v>
      </c>
      <c r="F15" s="18" t="s">
        <v>45</v>
      </c>
      <c r="G15" s="7" t="s">
        <v>51</v>
      </c>
      <c r="H15" s="18">
        <v>3</v>
      </c>
      <c r="I15" s="18" t="s">
        <v>41</v>
      </c>
      <c r="J15" s="18" t="s">
        <v>42</v>
      </c>
      <c r="L15" s="18">
        <v>12</v>
      </c>
      <c r="M15" s="18">
        <v>3</v>
      </c>
      <c r="N15" s="18">
        <v>1</v>
      </c>
      <c r="O15" s="18">
        <v>0</v>
      </c>
      <c r="P15" s="18">
        <v>1174033484</v>
      </c>
      <c r="Q15" s="18">
        <v>2098</v>
      </c>
      <c r="S15" t="s">
        <v>43</v>
      </c>
      <c r="T15">
        <v>0</v>
      </c>
      <c r="U15" t="s">
        <v>44</v>
      </c>
      <c r="V15">
        <f>MATCH(D15,Отчет!$D:$D,0)</f>
        <v>13</v>
      </c>
    </row>
    <row r="16" spans="1:22" x14ac:dyDescent="0.2">
      <c r="A16" s="18">
        <v>1505736454</v>
      </c>
      <c r="B16" s="18">
        <v>7</v>
      </c>
      <c r="C16" s="18" t="s">
        <v>38</v>
      </c>
      <c r="D16" s="18">
        <v>1256471872</v>
      </c>
      <c r="E16" s="7" t="s">
        <v>35</v>
      </c>
      <c r="F16" s="18" t="s">
        <v>46</v>
      </c>
      <c r="G16" s="7" t="s">
        <v>51</v>
      </c>
      <c r="H16" s="18">
        <v>3</v>
      </c>
      <c r="I16" s="18" t="s">
        <v>41</v>
      </c>
      <c r="J16" s="18" t="s">
        <v>42</v>
      </c>
      <c r="L16" s="18">
        <v>21</v>
      </c>
      <c r="M16" s="18">
        <v>3</v>
      </c>
      <c r="N16" s="18">
        <v>1</v>
      </c>
      <c r="O16" s="18">
        <v>0</v>
      </c>
      <c r="P16" s="18">
        <v>1174033484</v>
      </c>
      <c r="Q16" s="18">
        <v>2098</v>
      </c>
      <c r="S16" t="s">
        <v>43</v>
      </c>
      <c r="T16">
        <v>0</v>
      </c>
      <c r="U16" t="s">
        <v>44</v>
      </c>
      <c r="V16">
        <f>MATCH(D16,Отчет!$D:$D,0)</f>
        <v>14</v>
      </c>
    </row>
    <row r="17" spans="1:22" x14ac:dyDescent="0.2">
      <c r="A17" s="18">
        <v>1505736493</v>
      </c>
      <c r="B17" s="18">
        <v>6</v>
      </c>
      <c r="C17" s="18" t="s">
        <v>38</v>
      </c>
      <c r="D17" s="18">
        <v>1256471898</v>
      </c>
      <c r="E17" s="7" t="s">
        <v>36</v>
      </c>
      <c r="F17" s="18" t="s">
        <v>39</v>
      </c>
      <c r="G17" s="7" t="s">
        <v>51</v>
      </c>
      <c r="H17" s="18">
        <v>3</v>
      </c>
      <c r="I17" s="18" t="s">
        <v>41</v>
      </c>
      <c r="J17" s="18" t="s">
        <v>42</v>
      </c>
      <c r="L17" s="18">
        <v>18</v>
      </c>
      <c r="M17" s="18">
        <v>3</v>
      </c>
      <c r="N17" s="18">
        <v>1</v>
      </c>
      <c r="O17" s="18">
        <v>0</v>
      </c>
      <c r="P17" s="18">
        <v>1174033484</v>
      </c>
      <c r="Q17" s="18">
        <v>2098</v>
      </c>
      <c r="S17" t="s">
        <v>43</v>
      </c>
      <c r="T17">
        <v>0</v>
      </c>
      <c r="U17" t="s">
        <v>44</v>
      </c>
      <c r="V17">
        <f>MATCH(D17,Отчет!$D:$D,0)</f>
        <v>12</v>
      </c>
    </row>
    <row r="18" spans="1:22" x14ac:dyDescent="0.2">
      <c r="A18" s="18">
        <v>1533504305</v>
      </c>
      <c r="B18" s="18">
        <v>6</v>
      </c>
      <c r="C18" s="18" t="s">
        <v>38</v>
      </c>
      <c r="D18" s="18">
        <v>1256471950</v>
      </c>
      <c r="E18" s="7" t="s">
        <v>37</v>
      </c>
      <c r="F18" s="18" t="s">
        <v>45</v>
      </c>
      <c r="G18" s="7" t="s">
        <v>52</v>
      </c>
      <c r="H18" s="18">
        <v>3</v>
      </c>
      <c r="I18" s="18" t="s">
        <v>41</v>
      </c>
      <c r="J18" s="18" t="s">
        <v>42</v>
      </c>
      <c r="L18" s="18">
        <v>18</v>
      </c>
      <c r="M18" s="18">
        <v>3</v>
      </c>
      <c r="N18" s="18">
        <v>1</v>
      </c>
      <c r="O18" s="18">
        <v>0</v>
      </c>
      <c r="P18" s="18">
        <v>1174033484</v>
      </c>
      <c r="Q18" s="18">
        <v>2098</v>
      </c>
      <c r="S18" t="s">
        <v>49</v>
      </c>
      <c r="T18">
        <v>0</v>
      </c>
      <c r="U18" t="s">
        <v>44</v>
      </c>
      <c r="V18">
        <f>MATCH(D18,Отчет!$D:$D,0)</f>
        <v>13</v>
      </c>
    </row>
    <row r="19" spans="1:22" x14ac:dyDescent="0.2">
      <c r="A19" s="18">
        <v>1533504292</v>
      </c>
      <c r="B19" s="18">
        <v>6</v>
      </c>
      <c r="C19" s="18" t="s">
        <v>38</v>
      </c>
      <c r="D19" s="18">
        <v>1256471898</v>
      </c>
      <c r="E19" s="7" t="s">
        <v>36</v>
      </c>
      <c r="F19" s="18" t="s">
        <v>39</v>
      </c>
      <c r="G19" s="7" t="s">
        <v>52</v>
      </c>
      <c r="H19" s="18">
        <v>3</v>
      </c>
      <c r="I19" s="18" t="s">
        <v>41</v>
      </c>
      <c r="J19" s="18" t="s">
        <v>42</v>
      </c>
      <c r="L19" s="18">
        <v>18</v>
      </c>
      <c r="M19" s="18">
        <v>3</v>
      </c>
      <c r="N19" s="18">
        <v>1</v>
      </c>
      <c r="O19" s="18">
        <v>0</v>
      </c>
      <c r="P19" s="18">
        <v>1174033484</v>
      </c>
      <c r="Q19" s="18">
        <v>2098</v>
      </c>
      <c r="S19" t="s">
        <v>49</v>
      </c>
      <c r="T19">
        <v>0</v>
      </c>
      <c r="U19" t="s">
        <v>44</v>
      </c>
      <c r="V19">
        <f>MATCH(D19,Отчет!$D:$D,0)</f>
        <v>12</v>
      </c>
    </row>
    <row r="20" spans="1:22" x14ac:dyDescent="0.2">
      <c r="A20" s="18">
        <v>1533502414</v>
      </c>
      <c r="B20" s="18">
        <v>6</v>
      </c>
      <c r="C20" s="18" t="s">
        <v>38</v>
      </c>
      <c r="D20" s="18">
        <v>1256471872</v>
      </c>
      <c r="E20" s="7" t="s">
        <v>35</v>
      </c>
      <c r="F20" s="18" t="s">
        <v>46</v>
      </c>
      <c r="G20" s="7" t="s">
        <v>52</v>
      </c>
      <c r="H20" s="18">
        <v>3</v>
      </c>
      <c r="I20" s="18" t="s">
        <v>41</v>
      </c>
      <c r="J20" s="18" t="s">
        <v>42</v>
      </c>
      <c r="L20" s="18">
        <v>18</v>
      </c>
      <c r="M20" s="18">
        <v>3</v>
      </c>
      <c r="N20" s="18">
        <v>1</v>
      </c>
      <c r="O20" s="18">
        <v>0</v>
      </c>
      <c r="P20" s="18">
        <v>1174033484</v>
      </c>
      <c r="Q20" s="18">
        <v>2098</v>
      </c>
      <c r="S20" t="s">
        <v>49</v>
      </c>
      <c r="T20">
        <v>0</v>
      </c>
      <c r="U20" t="s">
        <v>44</v>
      </c>
      <c r="V20">
        <f>MATCH(D20,Отчет!$D:$D,0)</f>
        <v>14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2016-10-25T09:18:33Z</dcterms:modified>
</cp:coreProperties>
</file>