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2" i="1"/>
  <c r="P13" i="1"/>
  <c r="P14" i="1"/>
  <c r="P12" i="1"/>
  <c r="J13" i="1"/>
  <c r="L13" i="1" s="1"/>
  <c r="J14" i="1"/>
  <c r="L14" i="1" s="1"/>
  <c r="J12" i="1"/>
  <c r="L12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3" i="2"/>
</calcChain>
</file>

<file path=xl/sharedStrings.xml><?xml version="1.0" encoding="utf-8"?>
<sst xmlns="http://schemas.openxmlformats.org/spreadsheetml/2006/main" count="235" uniqueCount="65">
  <si>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</si>
  <si>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</si>
  <si>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</si>
  <si>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</si>
  <si>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</si>
  <si>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</si>
  <si>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</si>
  <si>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</si>
  <si>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</si>
  <si>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</si>
  <si>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</si>
  <si>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</si>
  <si>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</si>
  <si>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</si>
  <si>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</si>
  <si>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</si>
  <si>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</si>
  <si>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</si>
  <si>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</si>
  <si>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</si>
  <si>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</si>
  <si>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</si>
  <si>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</si>
  <si>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</si>
  <si>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</si>
  <si>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</si>
  <si>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</si>
  <si>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</si>
  <si>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</si>
  <si>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</si>
  <si>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</si>
  <si>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</si>
  <si>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</si>
  <si>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</si>
  <si>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</si>
  <si>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</si>
  <si>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</si>
  <si>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</si>
  <si>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Борисов Александр Анатольевич</t>
  </si>
  <si>
    <t>Кондюков Антон Ильич</t>
  </si>
  <si>
    <t>Черных Дмитрий Викторович</t>
  </si>
  <si>
    <t>МЛГ5151</t>
  </si>
  <si>
    <t>М152МЛОГИ008</t>
  </si>
  <si>
    <t>Стратегическое управление логистической инфраструктурой</t>
  </si>
  <si>
    <t>Экзамен</t>
  </si>
  <si>
    <t>2016/2017 учебный год 1 модуль</t>
  </si>
  <si>
    <t>stCommon</t>
  </si>
  <si>
    <t>Стратегическое управление логистической инфраструктурой в цепях поставок</t>
  </si>
  <si>
    <t>М152МЛОГИ001</t>
  </si>
  <si>
    <t>М152МЛОГИ006</t>
  </si>
  <si>
    <t>Экономическое обоснование стратегических решений в логистике</t>
  </si>
  <si>
    <t>Бизнес - планирование логистической инфраструктуры</t>
  </si>
  <si>
    <t>2016/2017 учебный год 2 модуль</t>
  </si>
  <si>
    <t>stChoosen</t>
  </si>
  <si>
    <t>Маркетинговые стратегии</t>
  </si>
  <si>
    <t>Международные транспортные коридоры и логистические центры</t>
  </si>
  <si>
    <t>Современные технологии транспортировки в цепях поставок</t>
  </si>
  <si>
    <t>Управление логистическим сервисом в цепях поставок</t>
  </si>
  <si>
    <t>Комм</t>
  </si>
  <si>
    <t>Дата выгрузки: 19.01.2017</t>
  </si>
  <si>
    <t>Период: c 2016/2017 учебный год I семестр по 2016/2017 учебный год I семестр</t>
  </si>
  <si>
    <t>Факультет/отделение: Факультет бизнеса и менеджмента</t>
  </si>
  <si>
    <t>Направление подготовки: Менеджмент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</si>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</sst>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left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0</xdr:row>
          <xdr:rowOff>190500</xdr:rowOff>
        </xdr:from>
        <xdr:to>
          <xdr:col>21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V14"/>
  <sheetViews>
    <sheetView tabSelected="1" workbookViewId="0">
      <selection activeCell="F22" sqref="F22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0" width="10.7109375" style="28" customWidth="1"/>
    <col min="21" max="21" width="10.7109375" style="28" hidden="1" customWidth="1"/>
    <col min="22" max="64" width="10.7109375" style="1" customWidth="1"/>
    <col min="65" max="16384" width="9.140625" style="1"/>
  </cols>
  <sheetData>
    <row r="1" spans="1:22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52" t="s">
        <v>25</v>
      </c>
      <c r="P1" s="52"/>
      <c r="Q1" s="52"/>
      <c r="R1" s="52"/>
      <c r="S1" s="24"/>
      <c r="T1" s="24"/>
      <c r="U1" s="24"/>
    </row>
    <row r="2" spans="1:22" s="5" customFormat="1" ht="15.75" customHeight="1" x14ac:dyDescent="0.2">
      <c r="A2" s="30" t="s">
        <v>59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48" t="s">
        <v>24</v>
      </c>
      <c r="P2" s="48"/>
      <c r="Q2" s="48"/>
      <c r="R2" s="48"/>
      <c r="S2" s="24"/>
      <c r="T2" s="24"/>
      <c r="U2" s="26"/>
    </row>
    <row r="3" spans="1:22" s="5" customFormat="1" ht="15.75" customHeight="1" x14ac:dyDescent="0.2">
      <c r="A3" s="30" t="s">
        <v>60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48"/>
      <c r="P3" s="48"/>
      <c r="Q3" s="48"/>
      <c r="R3" s="48"/>
      <c r="S3" s="24"/>
      <c r="T3" s="24"/>
      <c r="U3" s="26"/>
    </row>
    <row r="4" spans="1:22" s="5" customFormat="1" ht="15.75" customHeight="1" x14ac:dyDescent="0.2">
      <c r="A4" s="30" t="s">
        <v>61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6"/>
    </row>
    <row r="5" spans="1:22" s="5" customFormat="1" ht="15.75" customHeight="1" x14ac:dyDescent="0.2">
      <c r="A5" s="30" t="s">
        <v>62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6"/>
    </row>
    <row r="6" spans="1:22" s="5" customFormat="1" ht="15.75" customHeight="1" x14ac:dyDescent="0.2">
      <c r="A6" s="30" t="s">
        <v>63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40"/>
      <c r="T6" s="26" t="s">
        <v>64</v>
      </c>
      <c r="U6" s="26"/>
    </row>
    <row r="7" spans="1:22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</row>
    <row r="8" spans="1:22" s="2" customFormat="1" ht="20.25" customHeight="1" x14ac:dyDescent="0.2">
      <c r="A8" s="43" t="s">
        <v>2</v>
      </c>
      <c r="B8" s="45" t="s">
        <v>3</v>
      </c>
      <c r="C8" s="43" t="s">
        <v>0</v>
      </c>
      <c r="D8" s="43" t="s">
        <v>7</v>
      </c>
      <c r="E8" s="43" t="s">
        <v>1</v>
      </c>
      <c r="F8" s="43" t="s">
        <v>36</v>
      </c>
      <c r="G8" s="43" t="s">
        <v>6</v>
      </c>
      <c r="I8" s="42" t="s">
        <v>19</v>
      </c>
      <c r="J8" s="42" t="s">
        <v>20</v>
      </c>
      <c r="K8" s="46" t="s">
        <v>30</v>
      </c>
      <c r="L8" s="42" t="s">
        <v>21</v>
      </c>
      <c r="M8" s="51" t="s">
        <v>26</v>
      </c>
      <c r="N8" s="51" t="s">
        <v>27</v>
      </c>
      <c r="O8" s="53" t="s">
        <v>28</v>
      </c>
      <c r="P8" s="51" t="s">
        <v>5</v>
      </c>
      <c r="Q8" s="51" t="s">
        <v>22</v>
      </c>
      <c r="R8" s="51" t="s">
        <v>23</v>
      </c>
      <c r="S8" s="44" t="s">
        <v>45</v>
      </c>
      <c r="T8" s="43"/>
      <c r="U8" s="49" t="s">
        <v>31</v>
      </c>
      <c r="V8" s="47"/>
    </row>
    <row r="9" spans="1:22" s="2" customFormat="1" ht="20.25" customHeight="1" x14ac:dyDescent="0.2">
      <c r="A9" s="43"/>
      <c r="B9" s="45"/>
      <c r="C9" s="43"/>
      <c r="D9" s="43"/>
      <c r="E9" s="43"/>
      <c r="F9" s="43"/>
      <c r="G9" s="43"/>
      <c r="I9" s="42"/>
      <c r="J9" s="42"/>
      <c r="K9" s="46"/>
      <c r="L9" s="42"/>
      <c r="M9" s="51"/>
      <c r="N9" s="51"/>
      <c r="O9" s="53"/>
      <c r="P9" s="51"/>
      <c r="Q9" s="51"/>
      <c r="R9" s="51"/>
      <c r="S9" s="44" t="s">
        <v>44</v>
      </c>
      <c r="T9" s="43"/>
      <c r="U9" s="49"/>
      <c r="V9" s="47"/>
    </row>
    <row r="10" spans="1:22" s="3" customFormat="1" ht="200.1" customHeight="1" x14ac:dyDescent="0.2">
      <c r="A10" s="43"/>
      <c r="B10" s="45"/>
      <c r="C10" s="43"/>
      <c r="D10" s="43"/>
      <c r="E10" s="43"/>
      <c r="F10" s="43"/>
      <c r="G10" s="43"/>
      <c r="H10" s="22" t="s">
        <v>29</v>
      </c>
      <c r="I10" s="42"/>
      <c r="J10" s="42"/>
      <c r="K10" s="46"/>
      <c r="L10" s="42"/>
      <c r="M10" s="51"/>
      <c r="N10" s="51"/>
      <c r="O10" s="53"/>
      <c r="P10" s="51"/>
      <c r="Q10" s="51"/>
      <c r="R10" s="51"/>
      <c r="S10" s="31" t="s">
        <v>43</v>
      </c>
      <c r="T10" s="31" t="s">
        <v>50</v>
      </c>
      <c r="U10" s="49"/>
      <c r="V10" s="47"/>
    </row>
    <row r="11" spans="1:22" s="10" customFormat="1" ht="18.75" customHeight="1" x14ac:dyDescent="0.2">
      <c r="A11" s="50" t="s">
        <v>4</v>
      </c>
      <c r="B11" s="50"/>
      <c r="C11" s="50"/>
      <c r="D11" s="50"/>
      <c r="E11" s="50"/>
      <c r="F11" s="50"/>
      <c r="G11" s="50"/>
      <c r="I11" s="42"/>
      <c r="J11" s="42"/>
      <c r="K11" s="46"/>
      <c r="L11" s="42"/>
      <c r="M11" s="51"/>
      <c r="N11" s="51"/>
      <c r="O11" s="53"/>
      <c r="P11" s="51"/>
      <c r="Q11" s="51"/>
      <c r="R11" s="51"/>
      <c r="S11" s="32">
        <v>5</v>
      </c>
      <c r="T11" s="32">
        <v>2</v>
      </c>
      <c r="U11" s="49"/>
      <c r="V11" s="47"/>
    </row>
    <row r="12" spans="1:22" x14ac:dyDescent="0.2">
      <c r="A12" s="33">
        <v>1</v>
      </c>
      <c r="B12" s="34" t="s">
        <v>42</v>
      </c>
      <c r="C12" s="41" t="s">
        <v>38</v>
      </c>
      <c r="D12" s="35">
        <v>1256471872</v>
      </c>
      <c r="E12" s="36" t="s">
        <v>41</v>
      </c>
      <c r="F12" s="35" t="s">
        <v>47</v>
      </c>
      <c r="G12" s="36" t="s">
        <v>58</v>
      </c>
      <c r="H12" s="1">
        <f>MATCH(D12,Данные!$D:$D,0)</f>
        <v>3</v>
      </c>
      <c r="I12" s="37">
        <v>0</v>
      </c>
      <c r="J12" s="37">
        <f>IF(K12 &gt; 0, MAX(K$12:K$14) / K12, 0)</f>
        <v>1</v>
      </c>
      <c r="K12" s="37">
        <v>22</v>
      </c>
      <c r="L12" s="37">
        <f>I12*J12</f>
        <v>0</v>
      </c>
      <c r="M12" s="38"/>
      <c r="N12" s="38"/>
      <c r="O12" s="38">
        <v>6.5</v>
      </c>
      <c r="P12" s="39">
        <f>MIN($S12:T12)</f>
        <v>6</v>
      </c>
      <c r="Q12" s="38"/>
      <c r="R12" s="39">
        <v>2</v>
      </c>
      <c r="S12" s="39">
        <v>6</v>
      </c>
      <c r="T12" s="39">
        <v>7</v>
      </c>
      <c r="U12" s="28">
        <v>1</v>
      </c>
    </row>
    <row r="13" spans="1:22" x14ac:dyDescent="0.2">
      <c r="A13" s="33">
        <v>2</v>
      </c>
      <c r="B13" s="34" t="s">
        <v>48</v>
      </c>
      <c r="C13" s="41" t="s">
        <v>39</v>
      </c>
      <c r="D13" s="35">
        <v>1256471898</v>
      </c>
      <c r="E13" s="36" t="s">
        <v>41</v>
      </c>
      <c r="F13" s="35" t="s">
        <v>47</v>
      </c>
      <c r="G13" s="36" t="s">
        <v>58</v>
      </c>
      <c r="H13" s="1">
        <f>MATCH(D13,Данные!$D:$D,0)</f>
        <v>4</v>
      </c>
      <c r="I13" s="37">
        <v>0</v>
      </c>
      <c r="J13" s="37">
        <f>IF(K13 &gt; 0, MAX(K$12:K$14) / K13, 0)</f>
        <v>1</v>
      </c>
      <c r="K13" s="37">
        <v>22</v>
      </c>
      <c r="L13" s="37">
        <f>I13*J13</f>
        <v>0</v>
      </c>
      <c r="M13" s="38"/>
      <c r="N13" s="38"/>
      <c r="O13" s="38">
        <v>6</v>
      </c>
      <c r="P13" s="39">
        <f>MIN($S13:T13)</f>
        <v>6</v>
      </c>
      <c r="Q13" s="38"/>
      <c r="R13" s="39">
        <v>2</v>
      </c>
      <c r="S13" s="39">
        <v>6</v>
      </c>
      <c r="T13" s="39">
        <v>6</v>
      </c>
      <c r="U13" s="28">
        <v>2</v>
      </c>
    </row>
    <row r="14" spans="1:22" x14ac:dyDescent="0.2">
      <c r="A14" s="33">
        <v>3</v>
      </c>
      <c r="B14" s="34" t="s">
        <v>49</v>
      </c>
      <c r="C14" s="41" t="s">
        <v>40</v>
      </c>
      <c r="D14" s="35">
        <v>1256471950</v>
      </c>
      <c r="E14" s="36" t="s">
        <v>41</v>
      </c>
      <c r="F14" s="35" t="s">
        <v>47</v>
      </c>
      <c r="G14" s="36" t="s">
        <v>58</v>
      </c>
      <c r="H14" s="1">
        <f>MATCH(D14,Данные!$D:$D,0)</f>
        <v>5</v>
      </c>
      <c r="I14" s="37">
        <v>0</v>
      </c>
      <c r="J14" s="37">
        <f>IF(K14 &gt; 0, MAX(K$12:K$14) / K14, 0)</f>
        <v>1</v>
      </c>
      <c r="K14" s="37">
        <v>22</v>
      </c>
      <c r="L14" s="37">
        <f>I14*J14</f>
        <v>0</v>
      </c>
      <c r="M14" s="38"/>
      <c r="N14" s="38"/>
      <c r="O14" s="38">
        <v>6</v>
      </c>
      <c r="P14" s="39">
        <f>MIN($S14:T14)</f>
        <v>6</v>
      </c>
      <c r="Q14" s="38"/>
      <c r="R14" s="39">
        <v>2</v>
      </c>
      <c r="S14" s="39">
        <v>6</v>
      </c>
      <c r="T14" s="39">
        <v>6</v>
      </c>
      <c r="U14" s="28">
        <v>3</v>
      </c>
    </row>
  </sheetData>
  <mergeCells count="24"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  <mergeCell ref="V8:V11"/>
    <mergeCell ref="O2:R3"/>
    <mergeCell ref="D8:D10"/>
    <mergeCell ref="F8:F10"/>
    <mergeCell ref="U8:U11"/>
    <mergeCell ref="A11:G11"/>
    <mergeCell ref="R8:R11"/>
    <mergeCell ref="L8:L11"/>
    <mergeCell ref="A8:A10"/>
    <mergeCell ref="S8:T8"/>
    <mergeCell ref="S9:T9"/>
    <mergeCell ref="B8:B10"/>
    <mergeCell ref="C8:C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85725</xdr:colOff>
                <xdr:row>0</xdr:row>
                <xdr:rowOff>190500</xdr:rowOff>
              </from>
              <to>
                <xdr:col>21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3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1585568078</v>
      </c>
      <c r="C3" s="17" t="s">
        <v>41</v>
      </c>
      <c r="D3" s="17">
        <v>1256471872</v>
      </c>
      <c r="E3" s="7" t="s">
        <v>38</v>
      </c>
      <c r="F3" s="17" t="s">
        <v>42</v>
      </c>
      <c r="G3" s="7" t="s">
        <v>43</v>
      </c>
      <c r="H3" s="17">
        <v>5</v>
      </c>
      <c r="I3" s="17" t="s">
        <v>44</v>
      </c>
      <c r="J3" s="17" t="s">
        <v>45</v>
      </c>
      <c r="L3" s="17">
        <v>0</v>
      </c>
      <c r="M3" s="17">
        <v>5</v>
      </c>
      <c r="O3" s="17">
        <v>0</v>
      </c>
      <c r="P3">
        <v>1553549890</v>
      </c>
      <c r="Q3">
        <v>2098</v>
      </c>
      <c r="S3" t="s">
        <v>46</v>
      </c>
      <c r="T3" t="s">
        <v>47</v>
      </c>
      <c r="U3">
        <f>MATCH(D3,Отчет!$D:$D,0)</f>
        <v>12</v>
      </c>
    </row>
    <row r="4" spans="1:21" x14ac:dyDescent="0.2">
      <c r="A4" s="17">
        <v>1585568100</v>
      </c>
      <c r="C4" s="17" t="s">
        <v>41</v>
      </c>
      <c r="D4" s="17">
        <v>1256471898</v>
      </c>
      <c r="E4" s="7" t="s">
        <v>39</v>
      </c>
      <c r="F4" s="17" t="s">
        <v>48</v>
      </c>
      <c r="G4" s="7" t="s">
        <v>43</v>
      </c>
      <c r="H4" s="17">
        <v>5</v>
      </c>
      <c r="I4" s="17" t="s">
        <v>44</v>
      </c>
      <c r="J4" s="17" t="s">
        <v>45</v>
      </c>
      <c r="L4" s="17">
        <v>0</v>
      </c>
      <c r="M4" s="17">
        <v>5</v>
      </c>
      <c r="O4" s="17">
        <v>0</v>
      </c>
      <c r="P4">
        <v>1553549890</v>
      </c>
      <c r="Q4">
        <v>2098</v>
      </c>
      <c r="S4" t="s">
        <v>46</v>
      </c>
      <c r="T4" t="s">
        <v>47</v>
      </c>
      <c r="U4">
        <f>MATCH(D4,Отчет!$D:$D,0)</f>
        <v>13</v>
      </c>
    </row>
    <row r="5" spans="1:21" x14ac:dyDescent="0.2">
      <c r="A5" s="17">
        <v>1585568120</v>
      </c>
      <c r="C5" s="17" t="s">
        <v>41</v>
      </c>
      <c r="D5" s="17">
        <v>1256471950</v>
      </c>
      <c r="E5" s="7" t="s">
        <v>40</v>
      </c>
      <c r="F5" s="17" t="s">
        <v>49</v>
      </c>
      <c r="G5" s="7" t="s">
        <v>43</v>
      </c>
      <c r="H5" s="17">
        <v>5</v>
      </c>
      <c r="I5" s="17" t="s">
        <v>44</v>
      </c>
      <c r="J5" s="17" t="s">
        <v>45</v>
      </c>
      <c r="L5" s="17">
        <v>0</v>
      </c>
      <c r="M5" s="17">
        <v>5</v>
      </c>
      <c r="O5" s="17">
        <v>0</v>
      </c>
      <c r="P5">
        <v>1553549890</v>
      </c>
      <c r="Q5">
        <v>2098</v>
      </c>
      <c r="S5" t="s">
        <v>46</v>
      </c>
      <c r="T5" t="s">
        <v>47</v>
      </c>
      <c r="U5">
        <f>MATCH(D5,Отчет!$D:$D,0)</f>
        <v>14</v>
      </c>
    </row>
    <row r="6" spans="1:21" x14ac:dyDescent="0.2">
      <c r="A6" s="17">
        <v>1585568083</v>
      </c>
      <c r="C6" s="17" t="s">
        <v>41</v>
      </c>
      <c r="D6" s="17">
        <v>1256471872</v>
      </c>
      <c r="E6" s="7" t="s">
        <v>38</v>
      </c>
      <c r="F6" s="17" t="s">
        <v>42</v>
      </c>
      <c r="G6" s="7" t="s">
        <v>50</v>
      </c>
      <c r="H6" s="17">
        <v>2</v>
      </c>
      <c r="I6" s="17" t="s">
        <v>44</v>
      </c>
      <c r="J6" s="17" t="s">
        <v>45</v>
      </c>
      <c r="L6" s="17">
        <v>0</v>
      </c>
      <c r="M6" s="17">
        <v>2</v>
      </c>
      <c r="O6" s="17">
        <v>0</v>
      </c>
      <c r="P6">
        <v>1553549890</v>
      </c>
      <c r="Q6">
        <v>2098</v>
      </c>
      <c r="S6" t="s">
        <v>46</v>
      </c>
      <c r="T6" t="s">
        <v>47</v>
      </c>
      <c r="U6">
        <f>MATCH(D6,Отчет!$D:$D,0)</f>
        <v>12</v>
      </c>
    </row>
    <row r="7" spans="1:21" x14ac:dyDescent="0.2">
      <c r="A7" s="17">
        <v>1585568124</v>
      </c>
      <c r="C7" s="17" t="s">
        <v>41</v>
      </c>
      <c r="D7" s="17">
        <v>1256471950</v>
      </c>
      <c r="E7" s="7" t="s">
        <v>40</v>
      </c>
      <c r="F7" s="17" t="s">
        <v>49</v>
      </c>
      <c r="G7" s="7" t="s">
        <v>50</v>
      </c>
      <c r="H7" s="17">
        <v>2</v>
      </c>
      <c r="I7" s="17" t="s">
        <v>44</v>
      </c>
      <c r="J7" s="17" t="s">
        <v>45</v>
      </c>
      <c r="L7" s="17">
        <v>0</v>
      </c>
      <c r="M7" s="17">
        <v>2</v>
      </c>
      <c r="O7" s="17">
        <v>0</v>
      </c>
      <c r="P7">
        <v>1553549890</v>
      </c>
      <c r="Q7">
        <v>2098</v>
      </c>
      <c r="S7" t="s">
        <v>46</v>
      </c>
      <c r="T7" t="s">
        <v>47</v>
      </c>
      <c r="U7">
        <f>MATCH(D7,Отчет!$D:$D,0)</f>
        <v>14</v>
      </c>
    </row>
    <row r="8" spans="1:21" x14ac:dyDescent="0.2">
      <c r="A8" s="17">
        <v>1585568104</v>
      </c>
      <c r="C8" s="17" t="s">
        <v>41</v>
      </c>
      <c r="D8" s="17">
        <v>1256471898</v>
      </c>
      <c r="E8" s="7" t="s">
        <v>39</v>
      </c>
      <c r="F8" s="17" t="s">
        <v>48</v>
      </c>
      <c r="G8" s="7" t="s">
        <v>50</v>
      </c>
      <c r="H8" s="17">
        <v>2</v>
      </c>
      <c r="I8" s="17" t="s">
        <v>44</v>
      </c>
      <c r="J8" s="17" t="s">
        <v>45</v>
      </c>
      <c r="L8" s="17">
        <v>0</v>
      </c>
      <c r="M8" s="17">
        <v>2</v>
      </c>
      <c r="O8" s="17">
        <v>0</v>
      </c>
      <c r="P8">
        <v>1553549890</v>
      </c>
      <c r="Q8">
        <v>2098</v>
      </c>
      <c r="S8" t="s">
        <v>46</v>
      </c>
      <c r="T8" t="s">
        <v>47</v>
      </c>
      <c r="U8">
        <f>MATCH(D8,Отчет!$D:$D,0)</f>
        <v>13</v>
      </c>
    </row>
    <row r="9" spans="1:21" x14ac:dyDescent="0.2">
      <c r="A9" s="17">
        <v>1585568416</v>
      </c>
      <c r="C9" s="17" t="s">
        <v>41</v>
      </c>
      <c r="D9" s="17">
        <v>1256471898</v>
      </c>
      <c r="E9" s="7" t="s">
        <v>39</v>
      </c>
      <c r="F9" s="17" t="s">
        <v>48</v>
      </c>
      <c r="G9" s="7" t="s">
        <v>51</v>
      </c>
      <c r="H9" s="17">
        <v>3</v>
      </c>
      <c r="I9" s="17" t="s">
        <v>44</v>
      </c>
      <c r="J9" s="17" t="s">
        <v>52</v>
      </c>
      <c r="L9" s="17">
        <v>0</v>
      </c>
      <c r="M9" s="17">
        <v>3</v>
      </c>
      <c r="O9" s="17">
        <v>0</v>
      </c>
      <c r="P9">
        <v>1553549890</v>
      </c>
      <c r="Q9">
        <v>2098</v>
      </c>
      <c r="S9" t="s">
        <v>53</v>
      </c>
      <c r="T9" t="s">
        <v>47</v>
      </c>
      <c r="U9">
        <f>MATCH(D9,Отчет!$D:$D,0)</f>
        <v>13</v>
      </c>
    </row>
    <row r="10" spans="1:21" x14ac:dyDescent="0.2">
      <c r="A10" s="17">
        <v>1585568409</v>
      </c>
      <c r="C10" s="17" t="s">
        <v>41</v>
      </c>
      <c r="D10" s="17">
        <v>1256471872</v>
      </c>
      <c r="E10" s="7" t="s">
        <v>38</v>
      </c>
      <c r="F10" s="17" t="s">
        <v>42</v>
      </c>
      <c r="G10" s="7" t="s">
        <v>51</v>
      </c>
      <c r="H10" s="17">
        <v>3</v>
      </c>
      <c r="I10" s="17" t="s">
        <v>44</v>
      </c>
      <c r="J10" s="17" t="s">
        <v>52</v>
      </c>
      <c r="L10" s="17">
        <v>0</v>
      </c>
      <c r="M10" s="17">
        <v>3</v>
      </c>
      <c r="O10" s="17">
        <v>0</v>
      </c>
      <c r="P10">
        <v>1553549890</v>
      </c>
      <c r="Q10">
        <v>2098</v>
      </c>
      <c r="S10" t="s">
        <v>53</v>
      </c>
      <c r="T10" t="s">
        <v>47</v>
      </c>
      <c r="U10">
        <f>MATCH(D10,Отчет!$D:$D,0)</f>
        <v>12</v>
      </c>
    </row>
    <row r="11" spans="1:21" x14ac:dyDescent="0.2">
      <c r="A11" s="17">
        <v>1585568424</v>
      </c>
      <c r="C11" s="17" t="s">
        <v>41</v>
      </c>
      <c r="D11" s="17">
        <v>1256471950</v>
      </c>
      <c r="E11" s="7" t="s">
        <v>40</v>
      </c>
      <c r="F11" s="17" t="s">
        <v>49</v>
      </c>
      <c r="G11" s="7" t="s">
        <v>51</v>
      </c>
      <c r="H11" s="17">
        <v>3</v>
      </c>
      <c r="I11" s="17" t="s">
        <v>44</v>
      </c>
      <c r="J11" s="17" t="s">
        <v>52</v>
      </c>
      <c r="L11" s="17">
        <v>0</v>
      </c>
      <c r="M11" s="17">
        <v>3</v>
      </c>
      <c r="O11" s="17">
        <v>0</v>
      </c>
      <c r="P11">
        <v>1553549890</v>
      </c>
      <c r="Q11">
        <v>2098</v>
      </c>
      <c r="S11" t="s">
        <v>53</v>
      </c>
      <c r="T11" t="s">
        <v>47</v>
      </c>
      <c r="U11">
        <f>MATCH(D11,Отчет!$D:$D,0)</f>
        <v>14</v>
      </c>
    </row>
    <row r="12" spans="1:21" x14ac:dyDescent="0.2">
      <c r="A12" s="17">
        <v>1585569347</v>
      </c>
      <c r="C12" s="17" t="s">
        <v>41</v>
      </c>
      <c r="D12" s="17">
        <v>1256471872</v>
      </c>
      <c r="E12" s="7" t="s">
        <v>38</v>
      </c>
      <c r="F12" s="17" t="s">
        <v>42</v>
      </c>
      <c r="G12" s="7" t="s">
        <v>54</v>
      </c>
      <c r="H12" s="17">
        <v>3</v>
      </c>
      <c r="I12" s="17" t="s">
        <v>44</v>
      </c>
      <c r="J12" s="17" t="s">
        <v>52</v>
      </c>
      <c r="L12" s="17">
        <v>0</v>
      </c>
      <c r="M12" s="17">
        <v>3</v>
      </c>
      <c r="O12" s="17">
        <v>0</v>
      </c>
      <c r="P12">
        <v>1553549890</v>
      </c>
      <c r="Q12">
        <v>2098</v>
      </c>
      <c r="S12" t="s">
        <v>53</v>
      </c>
      <c r="T12" t="s">
        <v>47</v>
      </c>
      <c r="U12">
        <f>MATCH(D12,Отчет!$D:$D,0)</f>
        <v>12</v>
      </c>
    </row>
    <row r="13" spans="1:21" x14ac:dyDescent="0.2">
      <c r="A13" s="17">
        <v>1585569353</v>
      </c>
      <c r="C13" s="17" t="s">
        <v>41</v>
      </c>
      <c r="D13" s="17">
        <v>1256471898</v>
      </c>
      <c r="E13" s="7" t="s">
        <v>39</v>
      </c>
      <c r="F13" s="17" t="s">
        <v>48</v>
      </c>
      <c r="G13" s="7" t="s">
        <v>54</v>
      </c>
      <c r="H13" s="17">
        <v>3</v>
      </c>
      <c r="I13" s="17" t="s">
        <v>44</v>
      </c>
      <c r="J13" s="17" t="s">
        <v>52</v>
      </c>
      <c r="L13" s="17">
        <v>0</v>
      </c>
      <c r="M13" s="17">
        <v>3</v>
      </c>
      <c r="O13" s="17">
        <v>0</v>
      </c>
      <c r="P13">
        <v>1553549890</v>
      </c>
      <c r="Q13">
        <v>2098</v>
      </c>
      <c r="S13" t="s">
        <v>53</v>
      </c>
      <c r="T13" t="s">
        <v>47</v>
      </c>
      <c r="U13">
        <f>MATCH(D13,Отчет!$D:$D,0)</f>
        <v>13</v>
      </c>
    </row>
    <row r="14" spans="1:21" x14ac:dyDescent="0.2">
      <c r="A14" s="17">
        <v>1585569361</v>
      </c>
      <c r="C14" s="17" t="s">
        <v>41</v>
      </c>
      <c r="D14" s="17">
        <v>1256471950</v>
      </c>
      <c r="E14" s="7" t="s">
        <v>40</v>
      </c>
      <c r="F14" s="17" t="s">
        <v>49</v>
      </c>
      <c r="G14" s="7" t="s">
        <v>54</v>
      </c>
      <c r="H14" s="17">
        <v>3</v>
      </c>
      <c r="I14" s="17" t="s">
        <v>44</v>
      </c>
      <c r="J14" s="17" t="s">
        <v>52</v>
      </c>
      <c r="L14" s="17">
        <v>0</v>
      </c>
      <c r="M14" s="17">
        <v>3</v>
      </c>
      <c r="O14" s="17">
        <v>0</v>
      </c>
      <c r="P14">
        <v>1553549890</v>
      </c>
      <c r="Q14">
        <v>2098</v>
      </c>
      <c r="S14" t="s">
        <v>53</v>
      </c>
      <c r="T14" t="s">
        <v>47</v>
      </c>
      <c r="U14">
        <f>MATCH(D14,Отчет!$D:$D,0)</f>
        <v>14</v>
      </c>
    </row>
    <row r="15" spans="1:21" x14ac:dyDescent="0.2">
      <c r="A15" s="17">
        <v>1585568681</v>
      </c>
      <c r="C15" s="17" t="s">
        <v>41</v>
      </c>
      <c r="D15" s="17">
        <v>1256471872</v>
      </c>
      <c r="E15" s="7" t="s">
        <v>38</v>
      </c>
      <c r="F15" s="17" t="s">
        <v>42</v>
      </c>
      <c r="G15" s="7" t="s">
        <v>55</v>
      </c>
      <c r="H15" s="17">
        <v>3</v>
      </c>
      <c r="I15" s="17" t="s">
        <v>44</v>
      </c>
      <c r="J15" s="17" t="s">
        <v>52</v>
      </c>
      <c r="L15" s="17">
        <v>0</v>
      </c>
      <c r="M15" s="17">
        <v>3</v>
      </c>
      <c r="O15" s="17">
        <v>0</v>
      </c>
      <c r="P15">
        <v>1553549890</v>
      </c>
      <c r="Q15">
        <v>2098</v>
      </c>
      <c r="S15" t="s">
        <v>53</v>
      </c>
      <c r="T15" t="s">
        <v>47</v>
      </c>
      <c r="U15">
        <f>MATCH(D15,Отчет!$D:$D,0)</f>
        <v>12</v>
      </c>
    </row>
    <row r="16" spans="1:21" x14ac:dyDescent="0.2">
      <c r="A16" s="17">
        <v>1585568685</v>
      </c>
      <c r="C16" s="17" t="s">
        <v>41</v>
      </c>
      <c r="D16" s="17">
        <v>1256471898</v>
      </c>
      <c r="E16" s="7" t="s">
        <v>39</v>
      </c>
      <c r="F16" s="17" t="s">
        <v>48</v>
      </c>
      <c r="G16" s="7" t="s">
        <v>55</v>
      </c>
      <c r="H16" s="17">
        <v>3</v>
      </c>
      <c r="I16" s="17" t="s">
        <v>44</v>
      </c>
      <c r="J16" s="17" t="s">
        <v>52</v>
      </c>
      <c r="L16" s="17">
        <v>0</v>
      </c>
      <c r="M16" s="17">
        <v>3</v>
      </c>
      <c r="O16" s="17">
        <v>0</v>
      </c>
      <c r="P16">
        <v>1553549890</v>
      </c>
      <c r="Q16">
        <v>2098</v>
      </c>
      <c r="S16" t="s">
        <v>53</v>
      </c>
      <c r="T16" t="s">
        <v>47</v>
      </c>
      <c r="U16">
        <f>MATCH(D16,Отчет!$D:$D,0)</f>
        <v>13</v>
      </c>
    </row>
    <row r="17" spans="1:21" x14ac:dyDescent="0.2">
      <c r="A17" s="17">
        <v>1585568676</v>
      </c>
      <c r="C17" s="17" t="s">
        <v>41</v>
      </c>
      <c r="D17" s="17">
        <v>1256471950</v>
      </c>
      <c r="E17" s="7" t="s">
        <v>40</v>
      </c>
      <c r="F17" s="17" t="s">
        <v>49</v>
      </c>
      <c r="G17" s="7" t="s">
        <v>55</v>
      </c>
      <c r="H17" s="17">
        <v>3</v>
      </c>
      <c r="I17" s="17" t="s">
        <v>44</v>
      </c>
      <c r="J17" s="17" t="s">
        <v>52</v>
      </c>
      <c r="L17" s="17">
        <v>0</v>
      </c>
      <c r="M17" s="17">
        <v>3</v>
      </c>
      <c r="O17" s="17">
        <v>0</v>
      </c>
      <c r="P17">
        <v>1553549890</v>
      </c>
      <c r="Q17">
        <v>2098</v>
      </c>
      <c r="S17" t="s">
        <v>53</v>
      </c>
      <c r="T17" t="s">
        <v>47</v>
      </c>
      <c r="U17">
        <f>MATCH(D17,Отчет!$D:$D,0)</f>
        <v>14</v>
      </c>
    </row>
    <row r="18" spans="1:21" x14ac:dyDescent="0.2">
      <c r="A18" s="17">
        <v>1585568753</v>
      </c>
      <c r="C18" s="17" t="s">
        <v>41</v>
      </c>
      <c r="D18" s="17">
        <v>1256471872</v>
      </c>
      <c r="E18" s="7" t="s">
        <v>38</v>
      </c>
      <c r="F18" s="17" t="s">
        <v>42</v>
      </c>
      <c r="G18" s="7" t="s">
        <v>56</v>
      </c>
      <c r="H18" s="17">
        <v>3</v>
      </c>
      <c r="I18" s="17" t="s">
        <v>44</v>
      </c>
      <c r="J18" s="17" t="s">
        <v>52</v>
      </c>
      <c r="L18" s="17">
        <v>0</v>
      </c>
      <c r="M18" s="17">
        <v>3</v>
      </c>
      <c r="O18" s="17">
        <v>0</v>
      </c>
      <c r="P18">
        <v>1553549890</v>
      </c>
      <c r="Q18">
        <v>2098</v>
      </c>
      <c r="S18" t="s">
        <v>53</v>
      </c>
      <c r="T18" t="s">
        <v>47</v>
      </c>
      <c r="U18">
        <f>MATCH(D18,Отчет!$D:$D,0)</f>
        <v>12</v>
      </c>
    </row>
    <row r="19" spans="1:21" x14ac:dyDescent="0.2">
      <c r="A19" s="17">
        <v>1585568761</v>
      </c>
      <c r="C19" s="17" t="s">
        <v>41</v>
      </c>
      <c r="D19" s="17">
        <v>1256471950</v>
      </c>
      <c r="E19" s="7" t="s">
        <v>40</v>
      </c>
      <c r="F19" s="17" t="s">
        <v>49</v>
      </c>
      <c r="G19" s="7" t="s">
        <v>56</v>
      </c>
      <c r="H19" s="17">
        <v>3</v>
      </c>
      <c r="I19" s="17" t="s">
        <v>44</v>
      </c>
      <c r="J19" s="17" t="s">
        <v>52</v>
      </c>
      <c r="L19" s="17">
        <v>0</v>
      </c>
      <c r="M19" s="17">
        <v>3</v>
      </c>
      <c r="O19" s="17">
        <v>0</v>
      </c>
      <c r="P19">
        <v>1553549890</v>
      </c>
      <c r="Q19">
        <v>2098</v>
      </c>
      <c r="S19" t="s">
        <v>53</v>
      </c>
      <c r="T19" t="s">
        <v>47</v>
      </c>
      <c r="U19">
        <f>MATCH(D19,Отчет!$D:$D,0)</f>
        <v>14</v>
      </c>
    </row>
    <row r="20" spans="1:21" x14ac:dyDescent="0.2">
      <c r="A20" s="17">
        <v>1585568757</v>
      </c>
      <c r="C20" s="17" t="s">
        <v>41</v>
      </c>
      <c r="D20" s="17">
        <v>1256471898</v>
      </c>
      <c r="E20" s="7" t="s">
        <v>39</v>
      </c>
      <c r="F20" s="17" t="s">
        <v>48</v>
      </c>
      <c r="G20" s="7" t="s">
        <v>56</v>
      </c>
      <c r="H20" s="17">
        <v>3</v>
      </c>
      <c r="I20" s="17" t="s">
        <v>44</v>
      </c>
      <c r="J20" s="17" t="s">
        <v>52</v>
      </c>
      <c r="L20" s="17">
        <v>0</v>
      </c>
      <c r="M20" s="17">
        <v>3</v>
      </c>
      <c r="O20" s="17">
        <v>0</v>
      </c>
      <c r="P20">
        <v>1553549890</v>
      </c>
      <c r="Q20">
        <v>2098</v>
      </c>
      <c r="S20" t="s">
        <v>53</v>
      </c>
      <c r="T20" t="s">
        <v>47</v>
      </c>
      <c r="U20">
        <f>MATCH(D20,Отчет!$D:$D,0)</f>
        <v>13</v>
      </c>
    </row>
    <row r="21" spans="1:21" x14ac:dyDescent="0.2">
      <c r="A21" s="17">
        <v>1585569006</v>
      </c>
      <c r="C21" s="17" t="s">
        <v>41</v>
      </c>
      <c r="D21" s="17">
        <v>1256471872</v>
      </c>
      <c r="E21" s="7" t="s">
        <v>38</v>
      </c>
      <c r="F21" s="17" t="s">
        <v>42</v>
      </c>
      <c r="G21" s="7" t="s">
        <v>57</v>
      </c>
      <c r="H21" s="17">
        <v>3</v>
      </c>
      <c r="I21" s="17" t="s">
        <v>44</v>
      </c>
      <c r="J21" s="17" t="s">
        <v>52</v>
      </c>
      <c r="L21" s="17">
        <v>0</v>
      </c>
      <c r="M21" s="17">
        <v>3</v>
      </c>
      <c r="O21" s="17">
        <v>0</v>
      </c>
      <c r="P21">
        <v>1553549890</v>
      </c>
      <c r="Q21">
        <v>2098</v>
      </c>
      <c r="S21" t="s">
        <v>53</v>
      </c>
      <c r="T21" t="s">
        <v>47</v>
      </c>
      <c r="U21">
        <f>MATCH(D21,Отчет!$D:$D,0)</f>
        <v>12</v>
      </c>
    </row>
    <row r="22" spans="1:21" x14ac:dyDescent="0.2">
      <c r="A22" s="17">
        <v>1585569017</v>
      </c>
      <c r="C22" s="17" t="s">
        <v>41</v>
      </c>
      <c r="D22" s="17">
        <v>1256471950</v>
      </c>
      <c r="E22" s="7" t="s">
        <v>40</v>
      </c>
      <c r="F22" s="17" t="s">
        <v>49</v>
      </c>
      <c r="G22" s="7" t="s">
        <v>57</v>
      </c>
      <c r="H22" s="17">
        <v>3</v>
      </c>
      <c r="I22" s="17" t="s">
        <v>44</v>
      </c>
      <c r="J22" s="17" t="s">
        <v>52</v>
      </c>
      <c r="L22" s="17">
        <v>0</v>
      </c>
      <c r="M22" s="17">
        <v>3</v>
      </c>
      <c r="O22" s="17">
        <v>0</v>
      </c>
      <c r="P22">
        <v>1553549890</v>
      </c>
      <c r="Q22">
        <v>2098</v>
      </c>
      <c r="S22" t="s">
        <v>53</v>
      </c>
      <c r="T22" t="s">
        <v>47</v>
      </c>
      <c r="U22">
        <f>MATCH(D22,Отчет!$D:$D,0)</f>
        <v>14</v>
      </c>
    </row>
    <row r="23" spans="1:21" x14ac:dyDescent="0.2">
      <c r="A23" s="17">
        <v>1585569011</v>
      </c>
      <c r="C23" s="17" t="s">
        <v>41</v>
      </c>
      <c r="D23" s="17">
        <v>1256471898</v>
      </c>
      <c r="E23" s="7" t="s">
        <v>39</v>
      </c>
      <c r="F23" s="17" t="s">
        <v>48</v>
      </c>
      <c r="G23" s="7" t="s">
        <v>57</v>
      </c>
      <c r="H23" s="17">
        <v>3</v>
      </c>
      <c r="I23" s="17" t="s">
        <v>44</v>
      </c>
      <c r="J23" s="17" t="s">
        <v>52</v>
      </c>
      <c r="L23" s="17">
        <v>0</v>
      </c>
      <c r="M23" s="17">
        <v>3</v>
      </c>
      <c r="O23" s="17">
        <v>0</v>
      </c>
      <c r="P23">
        <v>1553549890</v>
      </c>
      <c r="Q23">
        <v>2098</v>
      </c>
      <c r="S23" t="s">
        <v>53</v>
      </c>
      <c r="T23" t="s">
        <v>47</v>
      </c>
      <c r="U23">
        <f>MATCH(D23,Отчет!$D:$D,0)</f>
        <v>13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2017-01-19T14:34:21Z</dcterms:modified>
</cp:coreProperties>
</file>