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2" i="1"/>
  <c r="O21" i="1"/>
  <c r="O17" i="1"/>
  <c r="O14" i="1"/>
  <c r="O13" i="1"/>
  <c r="O24" i="1"/>
  <c r="O26" i="1"/>
  <c r="O27" i="1"/>
  <c r="O12" i="1"/>
  <c r="O18" i="1"/>
  <c r="O15" i="1"/>
  <c r="O28" i="1"/>
  <c r="O16" i="1"/>
  <c r="O23" i="1"/>
  <c r="O25" i="1"/>
  <c r="O22" i="1"/>
  <c r="O19" i="1"/>
  <c r="O20" i="1"/>
  <c r="N21" i="1"/>
  <c r="N17" i="1"/>
  <c r="N14" i="1"/>
  <c r="N13" i="1"/>
  <c r="N24" i="1"/>
  <c r="N26" i="1"/>
  <c r="N27" i="1"/>
  <c r="N12" i="1"/>
  <c r="N18" i="1"/>
  <c r="N15" i="1"/>
  <c r="N28" i="1"/>
  <c r="N16" i="1"/>
  <c r="N23" i="1"/>
  <c r="N25" i="1"/>
  <c r="N22" i="1"/>
  <c r="N19" i="1"/>
  <c r="N20" i="1"/>
  <c r="I21" i="1"/>
  <c r="K21" i="1" s="1"/>
  <c r="I17" i="1"/>
  <c r="K17" i="1" s="1"/>
  <c r="I14" i="1"/>
  <c r="K14" i="1" s="1"/>
  <c r="I13" i="1"/>
  <c r="K13" i="1" s="1"/>
  <c r="I24" i="1"/>
  <c r="K24" i="1" s="1"/>
  <c r="I26" i="1"/>
  <c r="K26" i="1" s="1"/>
  <c r="I27" i="1"/>
  <c r="K27" i="1" s="1"/>
  <c r="I12" i="1"/>
  <c r="K12" i="1" s="1"/>
  <c r="I18" i="1"/>
  <c r="K18" i="1" s="1"/>
  <c r="I15" i="1"/>
  <c r="K15" i="1" s="1"/>
  <c r="I28" i="1"/>
  <c r="K28" i="1" s="1"/>
  <c r="I16" i="1"/>
  <c r="K16" i="1" s="1"/>
  <c r="I23" i="1"/>
  <c r="K23" i="1" s="1"/>
  <c r="I25" i="1"/>
  <c r="K25" i="1" s="1"/>
  <c r="I22" i="1"/>
  <c r="K22" i="1" s="1"/>
  <c r="I19" i="1"/>
  <c r="K19" i="1" s="1"/>
  <c r="I20" i="1"/>
  <c r="K2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3" i="2"/>
</calcChain>
</file>

<file path=xl/sharedStrings.xml><?xml version="1.0" encoding="utf-8"?>
<sst xmlns="http://schemas.openxmlformats.org/spreadsheetml/2006/main" count="533" uniqueCount="90">
  <si>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</si>
  <si>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</si>
  <si>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</si>
  <si>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</si>
  <si>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</si>
  <si>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</si>
  <si>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</si>
  <si>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</si>
  <si>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</si>
  <si>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</si>
  <si>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</si>
  <si>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</si>
  <si>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</si>
  <si>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</si>
  <si>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</si>
  <si>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</si>
  <si>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</si>
  <si>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</si>
  <si>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</si>
  <si>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</si>
  <si>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</si>
  <si>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</si>
  <si>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</si>
  <si>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</si>
  <si>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</si>
  <si>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</si>
  <si>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</si>
  <si>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</si>
  <si>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</si>
  <si>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</si>
  <si>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</si>
  <si>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</si>
  <si>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</si>
  <si>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</si>
  <si>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</si>
  <si>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</si>
  <si>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</si>
  <si>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Амирасланова Адыля Низамиевна</t>
  </si>
  <si>
    <t>Баязитова Диана Анваровна</t>
  </si>
  <si>
    <t>Велкова Кристина Велкова</t>
  </si>
  <si>
    <t>Дейвиз Прискилла Айебеа</t>
  </si>
  <si>
    <t>Ибрагимова Ксения Рамилевна</t>
  </si>
  <si>
    <t>Иванова Мария Константиновна</t>
  </si>
  <si>
    <t>Кикоть Павел Сергеевич</t>
  </si>
  <si>
    <t>Лапшова Татьяна Алексеевна</t>
  </si>
  <si>
    <t>Минеева Наталья Николаевна</t>
  </si>
  <si>
    <t>Никоненко Татьяна Сергеевна</t>
  </si>
  <si>
    <t>Нилов Степан Дмитриевич</t>
  </si>
  <si>
    <t>Офори Стелла</t>
  </si>
  <si>
    <t>Пративи Регина Навира</t>
  </si>
  <si>
    <t>Пристли Яна-Мария Валентиновна</t>
  </si>
  <si>
    <t>Селиванова Екатерина Дмитриевна</t>
  </si>
  <si>
    <t>Сидыганова Ангелина Владимировна</t>
  </si>
  <si>
    <t>Элеблу Бренда Джиджор  </t>
  </si>
  <si>
    <t>МСП151</t>
  </si>
  <si>
    <t>М151МПРСП010</t>
  </si>
  <si>
    <t>Лидерство и организация</t>
  </si>
  <si>
    <t>Экзамен</t>
  </si>
  <si>
    <t>2016/2017 учебный год 2 модуль</t>
  </si>
  <si>
    <t>stChoosen</t>
  </si>
  <si>
    <t>Прикладная социальная психология</t>
  </si>
  <si>
    <t>М151МПРСП030</t>
  </si>
  <si>
    <t>М151МПРСП031</t>
  </si>
  <si>
    <t>М151МПРСП033</t>
  </si>
  <si>
    <t>М151МПРСП032</t>
  </si>
  <si>
    <t>М151МПРСП035</t>
  </si>
  <si>
    <t>М151МПРСП036</t>
  </si>
  <si>
    <t>М151МПРСП029</t>
  </si>
  <si>
    <t>М151МПРСП020</t>
  </si>
  <si>
    <t>М151МПРСП014</t>
  </si>
  <si>
    <t>М151МПРСП009</t>
  </si>
  <si>
    <t>М151МПРСП004</t>
  </si>
  <si>
    <t>М151МПРСП008</t>
  </si>
  <si>
    <t>М151МПРСП001</t>
  </si>
  <si>
    <t>М151МПРСП007</t>
  </si>
  <si>
    <t>М151МПРСП018</t>
  </si>
  <si>
    <t>М151МПРСП021</t>
  </si>
  <si>
    <t>Поведенческая экономика</t>
  </si>
  <si>
    <t>Психология труда и организационная психология</t>
  </si>
  <si>
    <t>stCommon</t>
  </si>
  <si>
    <t>Да</t>
  </si>
  <si>
    <t>н/я</t>
  </si>
  <si>
    <t>3 - 4</t>
  </si>
  <si>
    <t>8 - 9</t>
  </si>
  <si>
    <t>Дата выгрузки: 19.01.2017</t>
  </si>
  <si>
    <t>Период: c 2016/2017 учебный год I семестр по 2016/2017 учебный год I семестр</t>
  </si>
  <si>
    <t>Факультет/отделение: Факультет социальных наук</t>
  </si>
  <si>
    <t>Направление подготовки: Психология</t>
  </si>
  <si>
    <t>Уровень образования, номер курса: Магистратура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</si>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</sst>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0</xdr:row>
          <xdr:rowOff>190500</xdr:rowOff>
        </xdr:from>
        <xdr:to>
          <xdr:col>9</xdr:col>
          <xdr:colOff>495300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U28"/>
  <sheetViews>
    <sheetView tabSelected="1" workbookViewId="0">
      <selection activeCell="A29" sqref="A29:XFD41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20" width="10.7109375" style="26" customWidth="1"/>
    <col min="21" max="21" width="10.7109375" style="26" hidden="1" customWidth="1"/>
    <col min="22" max="64" width="10.7109375" style="1" customWidth="1"/>
    <col min="65" max="16384" width="9.140625" style="1"/>
  </cols>
  <sheetData>
    <row r="1" spans="1:21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52" t="s">
        <v>24</v>
      </c>
      <c r="O1" s="52"/>
      <c r="P1" s="52"/>
      <c r="Q1" s="52"/>
      <c r="R1" s="22"/>
      <c r="S1" s="22"/>
      <c r="T1" s="22"/>
      <c r="U1" s="22"/>
    </row>
    <row r="2" spans="1:21" s="5" customFormat="1" ht="15.75" customHeight="1" x14ac:dyDescent="0.2">
      <c r="A2" s="28" t="s">
        <v>84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54" t="s">
        <v>23</v>
      </c>
      <c r="O2" s="54"/>
      <c r="P2" s="54"/>
      <c r="Q2" s="54"/>
      <c r="R2" s="22"/>
      <c r="S2" s="22"/>
      <c r="T2" s="22"/>
      <c r="U2" s="24"/>
    </row>
    <row r="3" spans="1:21" s="5" customFormat="1" ht="15.75" customHeight="1" x14ac:dyDescent="0.2">
      <c r="A3" s="28" t="s">
        <v>85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54"/>
      <c r="O3" s="54"/>
      <c r="P3" s="54"/>
      <c r="Q3" s="54"/>
      <c r="R3" s="22"/>
      <c r="S3" s="22"/>
      <c r="T3" s="22"/>
      <c r="U3" s="24"/>
    </row>
    <row r="4" spans="1:21" s="5" customFormat="1" ht="15.75" customHeight="1" x14ac:dyDescent="0.2">
      <c r="A4" s="28" t="s">
        <v>86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4"/>
    </row>
    <row r="5" spans="1:21" s="5" customFormat="1" ht="15.75" customHeight="1" x14ac:dyDescent="0.2">
      <c r="A5" s="28" t="s">
        <v>87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4"/>
    </row>
    <row r="6" spans="1:21" s="5" customFormat="1" ht="15.75" customHeight="1" x14ac:dyDescent="0.2">
      <c r="A6" s="28" t="s">
        <v>88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41"/>
      <c r="S6" s="24" t="s">
        <v>89</v>
      </c>
      <c r="T6" s="24"/>
      <c r="U6" s="24"/>
    </row>
    <row r="7" spans="1:21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24"/>
      <c r="S7" s="24"/>
      <c r="T7" s="24"/>
      <c r="U7" s="24"/>
    </row>
    <row r="8" spans="1:21" s="2" customFormat="1" ht="20.25" customHeight="1" x14ac:dyDescent="0.2">
      <c r="A8" s="44" t="s">
        <v>2</v>
      </c>
      <c r="B8" s="50" t="s">
        <v>3</v>
      </c>
      <c r="C8" s="44" t="s">
        <v>0</v>
      </c>
      <c r="D8" s="44" t="s">
        <v>6</v>
      </c>
      <c r="E8" s="44" t="s">
        <v>1</v>
      </c>
      <c r="F8" s="44" t="s">
        <v>35</v>
      </c>
      <c r="H8" s="49" t="s">
        <v>18</v>
      </c>
      <c r="I8" s="49" t="s">
        <v>19</v>
      </c>
      <c r="J8" s="45" t="s">
        <v>29</v>
      </c>
      <c r="K8" s="49" t="s">
        <v>20</v>
      </c>
      <c r="L8" s="48" t="s">
        <v>25</v>
      </c>
      <c r="M8" s="48" t="s">
        <v>26</v>
      </c>
      <c r="N8" s="53" t="s">
        <v>27</v>
      </c>
      <c r="O8" s="48" t="s">
        <v>5</v>
      </c>
      <c r="P8" s="48" t="s">
        <v>21</v>
      </c>
      <c r="Q8" s="48" t="s">
        <v>22</v>
      </c>
      <c r="R8" s="51" t="s">
        <v>58</v>
      </c>
      <c r="S8" s="44"/>
      <c r="T8" s="44"/>
      <c r="U8" s="46" t="s">
        <v>30</v>
      </c>
    </row>
    <row r="9" spans="1:21" s="2" customFormat="1" ht="20.25" customHeight="1" x14ac:dyDescent="0.2">
      <c r="A9" s="44"/>
      <c r="B9" s="50"/>
      <c r="C9" s="44"/>
      <c r="D9" s="44"/>
      <c r="E9" s="44"/>
      <c r="F9" s="44"/>
      <c r="H9" s="49"/>
      <c r="I9" s="49"/>
      <c r="J9" s="45"/>
      <c r="K9" s="49"/>
      <c r="L9" s="48"/>
      <c r="M9" s="48"/>
      <c r="N9" s="53"/>
      <c r="O9" s="48"/>
      <c r="P9" s="48"/>
      <c r="Q9" s="48"/>
      <c r="R9" s="51" t="s">
        <v>57</v>
      </c>
      <c r="S9" s="44"/>
      <c r="T9" s="44"/>
      <c r="U9" s="46"/>
    </row>
    <row r="10" spans="1:21" s="3" customFormat="1" ht="200.1" customHeight="1" x14ac:dyDescent="0.2">
      <c r="A10" s="44"/>
      <c r="B10" s="50"/>
      <c r="C10" s="44"/>
      <c r="D10" s="44"/>
      <c r="E10" s="44"/>
      <c r="F10" s="44"/>
      <c r="G10" s="20" t="s">
        <v>28</v>
      </c>
      <c r="H10" s="49"/>
      <c r="I10" s="49"/>
      <c r="J10" s="45"/>
      <c r="K10" s="49"/>
      <c r="L10" s="48"/>
      <c r="M10" s="48"/>
      <c r="N10" s="53"/>
      <c r="O10" s="48"/>
      <c r="P10" s="48"/>
      <c r="Q10" s="48"/>
      <c r="R10" s="29" t="s">
        <v>56</v>
      </c>
      <c r="S10" s="29" t="s">
        <v>77</v>
      </c>
      <c r="T10" s="29" t="s">
        <v>78</v>
      </c>
      <c r="U10" s="46"/>
    </row>
    <row r="11" spans="1:21" s="10" customFormat="1" ht="18.75" customHeight="1" x14ac:dyDescent="0.2">
      <c r="A11" s="47" t="s">
        <v>4</v>
      </c>
      <c r="B11" s="47"/>
      <c r="C11" s="47"/>
      <c r="D11" s="47"/>
      <c r="E11" s="47"/>
      <c r="F11" s="47"/>
      <c r="H11" s="49"/>
      <c r="I11" s="49"/>
      <c r="J11" s="45"/>
      <c r="K11" s="49"/>
      <c r="L11" s="48"/>
      <c r="M11" s="48"/>
      <c r="N11" s="53"/>
      <c r="O11" s="48"/>
      <c r="P11" s="48"/>
      <c r="Q11" s="48"/>
      <c r="R11" s="30">
        <v>3</v>
      </c>
      <c r="S11" s="30">
        <v>4</v>
      </c>
      <c r="T11" s="30">
        <v>6</v>
      </c>
      <c r="U11" s="46"/>
    </row>
    <row r="12" spans="1:21" x14ac:dyDescent="0.2">
      <c r="A12" s="31">
        <v>1</v>
      </c>
      <c r="B12" s="32" t="s">
        <v>69</v>
      </c>
      <c r="C12" s="33" t="s">
        <v>44</v>
      </c>
      <c r="D12" s="33">
        <v>1164804432</v>
      </c>
      <c r="E12" s="34" t="s">
        <v>54</v>
      </c>
      <c r="F12" s="33" t="s">
        <v>60</v>
      </c>
      <c r="G12" s="1">
        <f>MATCH(D12,Данные!$D$1:$D$65536,0)</f>
        <v>12</v>
      </c>
      <c r="H12" s="39">
        <v>119</v>
      </c>
      <c r="I12" s="39">
        <f>IF(J12 &gt; 0, MAX(J$12:J$28) / J12, 0)</f>
        <v>1</v>
      </c>
      <c r="J12" s="39">
        <v>13</v>
      </c>
      <c r="K12" s="39">
        <f t="shared" ref="K12:K28" si="0">H12*I12</f>
        <v>119</v>
      </c>
      <c r="L12" s="40">
        <v>27</v>
      </c>
      <c r="M12" s="40">
        <v>3</v>
      </c>
      <c r="N12" s="40">
        <f t="shared" ref="N12:N28" si="1">IF(M12 &gt; 0,L12/M12,0)</f>
        <v>9</v>
      </c>
      <c r="O12" s="36">
        <f>MIN($R12:T12)</f>
        <v>8</v>
      </c>
      <c r="P12" s="40"/>
      <c r="Q12" s="36">
        <v>3</v>
      </c>
      <c r="R12" s="36">
        <v>9</v>
      </c>
      <c r="S12" s="36">
        <v>8</v>
      </c>
      <c r="T12" s="36">
        <v>10</v>
      </c>
      <c r="U12" s="26">
        <v>1</v>
      </c>
    </row>
    <row r="13" spans="1:21" x14ac:dyDescent="0.2">
      <c r="A13" s="31">
        <v>2</v>
      </c>
      <c r="B13" s="32" t="s">
        <v>63</v>
      </c>
      <c r="C13" s="33" t="s">
        <v>40</v>
      </c>
      <c r="D13" s="33">
        <v>1224594392</v>
      </c>
      <c r="E13" s="34" t="s">
        <v>54</v>
      </c>
      <c r="F13" s="33" t="s">
        <v>60</v>
      </c>
      <c r="G13" s="1">
        <f>MATCH(D13,Данные!$D$1:$D$65536,0)</f>
        <v>6</v>
      </c>
      <c r="H13" s="39">
        <v>118</v>
      </c>
      <c r="I13" s="39">
        <f>IF(J13 &gt; 0, MAX(J$12:J$28) / J13, 0)</f>
        <v>1</v>
      </c>
      <c r="J13" s="39">
        <v>13</v>
      </c>
      <c r="K13" s="39">
        <f t="shared" si="0"/>
        <v>118</v>
      </c>
      <c r="L13" s="40">
        <v>27</v>
      </c>
      <c r="M13" s="40">
        <v>3</v>
      </c>
      <c r="N13" s="40">
        <f t="shared" si="1"/>
        <v>9</v>
      </c>
      <c r="O13" s="36">
        <f>MIN($R13:T13)</f>
        <v>7</v>
      </c>
      <c r="P13" s="40"/>
      <c r="Q13" s="36">
        <v>3</v>
      </c>
      <c r="R13" s="36">
        <v>10</v>
      </c>
      <c r="S13" s="36">
        <v>7</v>
      </c>
      <c r="T13" s="36">
        <v>10</v>
      </c>
      <c r="U13" s="26">
        <v>2</v>
      </c>
    </row>
    <row r="14" spans="1:21" x14ac:dyDescent="0.2">
      <c r="A14" s="42" t="s">
        <v>82</v>
      </c>
      <c r="B14" s="32" t="s">
        <v>61</v>
      </c>
      <c r="C14" s="33" t="s">
        <v>39</v>
      </c>
      <c r="D14" s="33">
        <v>1231741399</v>
      </c>
      <c r="E14" s="34" t="s">
        <v>54</v>
      </c>
      <c r="F14" s="33" t="s">
        <v>60</v>
      </c>
      <c r="G14" s="1">
        <f>MATCH(D14,Данные!$D$1:$D$65536,0)</f>
        <v>4</v>
      </c>
      <c r="H14" s="39">
        <v>115</v>
      </c>
      <c r="I14" s="39">
        <f>IF(J14 &gt; 0, MAX(J$12:J$28) / J14, 0)</f>
        <v>1</v>
      </c>
      <c r="J14" s="39">
        <v>13</v>
      </c>
      <c r="K14" s="39">
        <f t="shared" si="0"/>
        <v>115</v>
      </c>
      <c r="L14" s="40">
        <v>26</v>
      </c>
      <c r="M14" s="40">
        <v>3</v>
      </c>
      <c r="N14" s="40">
        <f t="shared" si="1"/>
        <v>8.6666666666666661</v>
      </c>
      <c r="O14" s="36">
        <f>MIN($R14:T14)</f>
        <v>7</v>
      </c>
      <c r="P14" s="40"/>
      <c r="Q14" s="36">
        <v>3</v>
      </c>
      <c r="R14" s="36">
        <v>9</v>
      </c>
      <c r="S14" s="36">
        <v>7</v>
      </c>
      <c r="T14" s="36">
        <v>10</v>
      </c>
      <c r="U14" s="26">
        <v>3</v>
      </c>
    </row>
    <row r="15" spans="1:21" x14ac:dyDescent="0.2">
      <c r="A15" s="43"/>
      <c r="B15" s="32" t="s">
        <v>70</v>
      </c>
      <c r="C15" s="33" t="s">
        <v>46</v>
      </c>
      <c r="D15" s="33">
        <v>1164804549</v>
      </c>
      <c r="E15" s="34" t="s">
        <v>54</v>
      </c>
      <c r="F15" s="33" t="s">
        <v>60</v>
      </c>
      <c r="G15" s="1">
        <f>MATCH(D15,Данные!$D$1:$D$65536,0)</f>
        <v>13</v>
      </c>
      <c r="H15" s="39">
        <v>115</v>
      </c>
      <c r="I15" s="39">
        <f>IF(J15 &gt; 0, MAX(J$12:J$28) / J15, 0)</f>
        <v>1</v>
      </c>
      <c r="J15" s="39">
        <v>13</v>
      </c>
      <c r="K15" s="39">
        <f t="shared" si="0"/>
        <v>115</v>
      </c>
      <c r="L15" s="40">
        <v>26</v>
      </c>
      <c r="M15" s="40">
        <v>3</v>
      </c>
      <c r="N15" s="40">
        <f t="shared" si="1"/>
        <v>8.6666666666666661</v>
      </c>
      <c r="O15" s="36">
        <f>MIN($R15:T15)</f>
        <v>7</v>
      </c>
      <c r="P15" s="40"/>
      <c r="Q15" s="36">
        <v>3</v>
      </c>
      <c r="R15" s="36">
        <v>9</v>
      </c>
      <c r="S15" s="36">
        <v>7</v>
      </c>
      <c r="T15" s="36">
        <v>10</v>
      </c>
      <c r="U15" s="26">
        <v>4</v>
      </c>
    </row>
    <row r="16" spans="1:21" x14ac:dyDescent="0.2">
      <c r="A16" s="31">
        <v>5</v>
      </c>
      <c r="B16" s="32" t="s">
        <v>62</v>
      </c>
      <c r="C16" s="33" t="s">
        <v>48</v>
      </c>
      <c r="D16" s="33">
        <v>1224594407</v>
      </c>
      <c r="E16" s="34" t="s">
        <v>54</v>
      </c>
      <c r="F16" s="33" t="s">
        <v>60</v>
      </c>
      <c r="G16" s="1">
        <f>MATCH(D16,Данные!$D$1:$D$65536,0)</f>
        <v>5</v>
      </c>
      <c r="H16" s="39">
        <v>110</v>
      </c>
      <c r="I16" s="39">
        <f>IF(J16 &gt; 0, MAX(J$12:J$28) / J16, 0)</f>
        <v>1</v>
      </c>
      <c r="J16" s="39">
        <v>13</v>
      </c>
      <c r="K16" s="39">
        <f t="shared" si="0"/>
        <v>110</v>
      </c>
      <c r="L16" s="40">
        <v>25</v>
      </c>
      <c r="M16" s="40">
        <v>3</v>
      </c>
      <c r="N16" s="40">
        <f t="shared" si="1"/>
        <v>8.3333333333333339</v>
      </c>
      <c r="O16" s="36">
        <f>MIN($R16:T16)</f>
        <v>5</v>
      </c>
      <c r="P16" s="40"/>
      <c r="Q16" s="36">
        <v>3</v>
      </c>
      <c r="R16" s="36">
        <v>10</v>
      </c>
      <c r="S16" s="36">
        <v>5</v>
      </c>
      <c r="T16" s="36">
        <v>10</v>
      </c>
      <c r="U16" s="26">
        <v>5</v>
      </c>
    </row>
    <row r="17" spans="1:21" x14ac:dyDescent="0.2">
      <c r="A17" s="31">
        <v>6</v>
      </c>
      <c r="B17" s="32" t="s">
        <v>67</v>
      </c>
      <c r="C17" s="33" t="s">
        <v>38</v>
      </c>
      <c r="D17" s="33">
        <v>1176337823</v>
      </c>
      <c r="E17" s="34" t="s">
        <v>54</v>
      </c>
      <c r="F17" s="33" t="s">
        <v>60</v>
      </c>
      <c r="G17" s="1">
        <f>MATCH(D17,Данные!$D$1:$D$65536,0)</f>
        <v>10</v>
      </c>
      <c r="H17" s="39">
        <v>107</v>
      </c>
      <c r="I17" s="39">
        <f>IF(J17 &gt; 0, MAX(J$12:J$28) / J17, 0)</f>
        <v>1</v>
      </c>
      <c r="J17" s="39">
        <v>13</v>
      </c>
      <c r="K17" s="39">
        <f t="shared" si="0"/>
        <v>107</v>
      </c>
      <c r="L17" s="40">
        <v>24</v>
      </c>
      <c r="M17" s="40">
        <v>3</v>
      </c>
      <c r="N17" s="40">
        <f t="shared" si="1"/>
        <v>8</v>
      </c>
      <c r="O17" s="36">
        <f>MIN($R17:T17)</f>
        <v>5</v>
      </c>
      <c r="P17" s="40"/>
      <c r="Q17" s="36">
        <v>3</v>
      </c>
      <c r="R17" s="36">
        <v>9</v>
      </c>
      <c r="S17" s="36">
        <v>5</v>
      </c>
      <c r="T17" s="36">
        <v>10</v>
      </c>
      <c r="U17" s="26">
        <v>6</v>
      </c>
    </row>
    <row r="18" spans="1:21" x14ac:dyDescent="0.2">
      <c r="A18" s="31">
        <v>7</v>
      </c>
      <c r="B18" s="32" t="s">
        <v>55</v>
      </c>
      <c r="C18" s="33" t="s">
        <v>45</v>
      </c>
      <c r="D18" s="33">
        <v>1164804445</v>
      </c>
      <c r="E18" s="34" t="s">
        <v>54</v>
      </c>
      <c r="F18" s="33" t="s">
        <v>60</v>
      </c>
      <c r="G18" s="1">
        <f>MATCH(D18,Данные!$D$1:$D$65536,0)</f>
        <v>3</v>
      </c>
      <c r="H18" s="39">
        <v>105</v>
      </c>
      <c r="I18" s="39">
        <f>IF(J18 &gt; 0, MAX(J$12:J$28) / J18, 0)</f>
        <v>1</v>
      </c>
      <c r="J18" s="39">
        <v>13</v>
      </c>
      <c r="K18" s="39">
        <f t="shared" si="0"/>
        <v>105</v>
      </c>
      <c r="L18" s="40">
        <v>23</v>
      </c>
      <c r="M18" s="40">
        <v>3</v>
      </c>
      <c r="N18" s="40">
        <f t="shared" si="1"/>
        <v>7.666666666666667</v>
      </c>
      <c r="O18" s="36">
        <f>MIN($R18:T18)</f>
        <v>6</v>
      </c>
      <c r="P18" s="40"/>
      <c r="Q18" s="36">
        <v>3</v>
      </c>
      <c r="R18" s="36">
        <v>7</v>
      </c>
      <c r="S18" s="36">
        <v>6</v>
      </c>
      <c r="T18" s="36">
        <v>10</v>
      </c>
      <c r="U18" s="26">
        <v>7</v>
      </c>
    </row>
    <row r="19" spans="1:21" x14ac:dyDescent="0.2">
      <c r="A19" s="42" t="s">
        <v>83</v>
      </c>
      <c r="B19" s="32" t="s">
        <v>73</v>
      </c>
      <c r="C19" s="33" t="s">
        <v>52</v>
      </c>
      <c r="D19" s="33">
        <v>1164804575</v>
      </c>
      <c r="E19" s="34" t="s">
        <v>54</v>
      </c>
      <c r="F19" s="33" t="s">
        <v>60</v>
      </c>
      <c r="G19" s="1">
        <f>MATCH(D19,Данные!$D$1:$D$65536,0)</f>
        <v>16</v>
      </c>
      <c r="H19" s="39">
        <v>103</v>
      </c>
      <c r="I19" s="39">
        <f>IF(J19 &gt; 0, MAX(J$12:J$28) / J19, 0)</f>
        <v>1</v>
      </c>
      <c r="J19" s="39">
        <v>13</v>
      </c>
      <c r="K19" s="39">
        <f t="shared" si="0"/>
        <v>103</v>
      </c>
      <c r="L19" s="40">
        <v>23</v>
      </c>
      <c r="M19" s="40">
        <v>3</v>
      </c>
      <c r="N19" s="40">
        <f t="shared" si="1"/>
        <v>7.666666666666667</v>
      </c>
      <c r="O19" s="36">
        <f>MIN($R19:T19)</f>
        <v>7</v>
      </c>
      <c r="P19" s="40"/>
      <c r="Q19" s="36">
        <v>3</v>
      </c>
      <c r="R19" s="36">
        <v>7</v>
      </c>
      <c r="S19" s="36">
        <v>7</v>
      </c>
      <c r="T19" s="36">
        <v>9</v>
      </c>
      <c r="U19" s="26">
        <v>8</v>
      </c>
    </row>
    <row r="20" spans="1:21" x14ac:dyDescent="0.2">
      <c r="A20" s="43"/>
      <c r="B20" s="32" t="s">
        <v>65</v>
      </c>
      <c r="C20" s="33" t="s">
        <v>53</v>
      </c>
      <c r="D20" s="33">
        <v>1280146095</v>
      </c>
      <c r="E20" s="34" t="s">
        <v>54</v>
      </c>
      <c r="F20" s="33" t="s">
        <v>60</v>
      </c>
      <c r="G20" s="1">
        <f>MATCH(D20,Данные!$D$1:$D$65536,0)</f>
        <v>8</v>
      </c>
      <c r="H20" s="39">
        <v>103</v>
      </c>
      <c r="I20" s="39">
        <f>IF(J20 &gt; 0, MAX(J$12:J$28) / J20, 0)</f>
        <v>1</v>
      </c>
      <c r="J20" s="39">
        <v>13</v>
      </c>
      <c r="K20" s="39">
        <f t="shared" si="0"/>
        <v>103</v>
      </c>
      <c r="L20" s="40">
        <v>23</v>
      </c>
      <c r="M20" s="40">
        <v>3</v>
      </c>
      <c r="N20" s="40">
        <f t="shared" si="1"/>
        <v>7.666666666666667</v>
      </c>
      <c r="O20" s="36">
        <f>MIN($R20:T20)</f>
        <v>4</v>
      </c>
      <c r="P20" s="40"/>
      <c r="Q20" s="36">
        <v>3</v>
      </c>
      <c r="R20" s="36">
        <v>9</v>
      </c>
      <c r="S20" s="36">
        <v>4</v>
      </c>
      <c r="T20" s="36">
        <v>10</v>
      </c>
      <c r="U20" s="26">
        <v>9</v>
      </c>
    </row>
    <row r="21" spans="1:21" x14ac:dyDescent="0.2">
      <c r="A21" s="31">
        <v>10</v>
      </c>
      <c r="B21" s="32" t="s">
        <v>66</v>
      </c>
      <c r="C21" s="33" t="s">
        <v>37</v>
      </c>
      <c r="D21" s="33">
        <v>1181020562</v>
      </c>
      <c r="E21" s="34" t="s">
        <v>54</v>
      </c>
      <c r="F21" s="33" t="s">
        <v>60</v>
      </c>
      <c r="G21" s="1">
        <f>MATCH(D21,Данные!$D$1:$D$65536,0)</f>
        <v>9</v>
      </c>
      <c r="H21" s="39">
        <v>102</v>
      </c>
      <c r="I21" s="39">
        <f>IF(J21 &gt; 0, MAX(J$12:J$28) / J21, 0)</f>
        <v>1</v>
      </c>
      <c r="J21" s="39">
        <v>13</v>
      </c>
      <c r="K21" s="39">
        <f t="shared" si="0"/>
        <v>102</v>
      </c>
      <c r="L21" s="40">
        <v>22</v>
      </c>
      <c r="M21" s="40">
        <v>3</v>
      </c>
      <c r="N21" s="40">
        <f t="shared" si="1"/>
        <v>7.333333333333333</v>
      </c>
      <c r="O21" s="36">
        <f>MIN($R21:T21)</f>
        <v>6</v>
      </c>
      <c r="P21" s="40"/>
      <c r="Q21" s="36">
        <v>3</v>
      </c>
      <c r="R21" s="36">
        <v>6</v>
      </c>
      <c r="S21" s="36">
        <v>6</v>
      </c>
      <c r="T21" s="36">
        <v>10</v>
      </c>
      <c r="U21" s="26">
        <v>10</v>
      </c>
    </row>
    <row r="22" spans="1:21" x14ac:dyDescent="0.2">
      <c r="A22" s="31">
        <v>11</v>
      </c>
      <c r="B22" s="32" t="s">
        <v>71</v>
      </c>
      <c r="C22" s="33" t="s">
        <v>51</v>
      </c>
      <c r="D22" s="33">
        <v>1164804328</v>
      </c>
      <c r="E22" s="34" t="s">
        <v>54</v>
      </c>
      <c r="F22" s="33" t="s">
        <v>60</v>
      </c>
      <c r="G22" s="1">
        <f>MATCH(D22,Данные!$D$1:$D$65536,0)</f>
        <v>14</v>
      </c>
      <c r="H22" s="39">
        <v>101</v>
      </c>
      <c r="I22" s="39">
        <f>IF(J22 &gt; 0, MAX(J$12:J$28) / J22, 0)</f>
        <v>1</v>
      </c>
      <c r="J22" s="39">
        <v>13</v>
      </c>
      <c r="K22" s="39">
        <f t="shared" si="0"/>
        <v>101</v>
      </c>
      <c r="L22" s="40">
        <v>22</v>
      </c>
      <c r="M22" s="40">
        <v>3</v>
      </c>
      <c r="N22" s="40">
        <f t="shared" si="1"/>
        <v>7.333333333333333</v>
      </c>
      <c r="O22" s="36">
        <f>MIN($R22:T22)</f>
        <v>5</v>
      </c>
      <c r="P22" s="40"/>
      <c r="Q22" s="36">
        <v>3</v>
      </c>
      <c r="R22" s="36">
        <v>7</v>
      </c>
      <c r="S22" s="36">
        <v>5</v>
      </c>
      <c r="T22" s="36">
        <v>10</v>
      </c>
      <c r="U22" s="26">
        <v>11</v>
      </c>
    </row>
    <row r="23" spans="1:21" x14ac:dyDescent="0.2">
      <c r="A23" s="31">
        <v>12</v>
      </c>
      <c r="B23" s="32" t="s">
        <v>64</v>
      </c>
      <c r="C23" s="33" t="s">
        <v>49</v>
      </c>
      <c r="D23" s="33">
        <v>1224594360</v>
      </c>
      <c r="E23" s="34" t="s">
        <v>54</v>
      </c>
      <c r="F23" s="33" t="s">
        <v>60</v>
      </c>
      <c r="G23" s="1">
        <f>MATCH(D23,Данные!$D$1:$D$65536,0)</f>
        <v>7</v>
      </c>
      <c r="H23" s="39">
        <v>98</v>
      </c>
      <c r="I23" s="39">
        <f>IF(J23 &gt; 0, MAX(J$12:J$28) / J23, 0)</f>
        <v>1</v>
      </c>
      <c r="J23" s="39">
        <v>13</v>
      </c>
      <c r="K23" s="39">
        <f t="shared" si="0"/>
        <v>98</v>
      </c>
      <c r="L23" s="40">
        <v>21</v>
      </c>
      <c r="M23" s="40">
        <v>3</v>
      </c>
      <c r="N23" s="40">
        <f t="shared" si="1"/>
        <v>7</v>
      </c>
      <c r="O23" s="36">
        <f>MIN($R23:T23)</f>
        <v>5</v>
      </c>
      <c r="P23" s="40"/>
      <c r="Q23" s="36">
        <v>3</v>
      </c>
      <c r="R23" s="36">
        <v>6</v>
      </c>
      <c r="S23" s="36">
        <v>5</v>
      </c>
      <c r="T23" s="36">
        <v>10</v>
      </c>
      <c r="U23" s="26">
        <v>12</v>
      </c>
    </row>
    <row r="24" spans="1:21" x14ac:dyDescent="0.2">
      <c r="A24" s="31">
        <v>13</v>
      </c>
      <c r="B24" s="32" t="s">
        <v>76</v>
      </c>
      <c r="C24" s="33" t="s">
        <v>41</v>
      </c>
      <c r="D24" s="33">
        <v>1164804471</v>
      </c>
      <c r="E24" s="34" t="s">
        <v>54</v>
      </c>
      <c r="F24" s="33" t="s">
        <v>60</v>
      </c>
      <c r="G24" s="1">
        <f>MATCH(D24,Данные!$D$1:$D$65536,0)</f>
        <v>19</v>
      </c>
      <c r="H24" s="39">
        <v>92</v>
      </c>
      <c r="I24" s="39">
        <f>IF(J24 &gt; 0, MAX(J$12:J$28) / J24, 0)</f>
        <v>1</v>
      </c>
      <c r="J24" s="39">
        <v>13</v>
      </c>
      <c r="K24" s="39">
        <f t="shared" si="0"/>
        <v>92</v>
      </c>
      <c r="L24" s="40">
        <v>20</v>
      </c>
      <c r="M24" s="40">
        <v>3</v>
      </c>
      <c r="N24" s="40">
        <f t="shared" si="1"/>
        <v>6.666666666666667</v>
      </c>
      <c r="O24" s="36">
        <f>MIN($R24:T24)</f>
        <v>5</v>
      </c>
      <c r="P24" s="40"/>
      <c r="Q24" s="36">
        <v>3</v>
      </c>
      <c r="R24" s="36">
        <v>6</v>
      </c>
      <c r="S24" s="36">
        <v>5</v>
      </c>
      <c r="T24" s="36">
        <v>9</v>
      </c>
      <c r="U24" s="26">
        <v>13</v>
      </c>
    </row>
    <row r="25" spans="1:21" x14ac:dyDescent="0.2">
      <c r="A25" s="31">
        <v>14</v>
      </c>
      <c r="B25" s="32" t="s">
        <v>74</v>
      </c>
      <c r="C25" s="33" t="s">
        <v>50</v>
      </c>
      <c r="D25" s="33">
        <v>1164804510</v>
      </c>
      <c r="E25" s="34" t="s">
        <v>54</v>
      </c>
      <c r="F25" s="33" t="s">
        <v>60</v>
      </c>
      <c r="G25" s="1">
        <f>MATCH(D25,Данные!$D$1:$D$65536,0)</f>
        <v>17</v>
      </c>
      <c r="H25" s="39">
        <v>90</v>
      </c>
      <c r="I25" s="39">
        <f>IF(J25 &gt; 0, MAX(J$12:J$28) / J25, 0)</f>
        <v>1</v>
      </c>
      <c r="J25" s="39">
        <v>13</v>
      </c>
      <c r="K25" s="39">
        <f t="shared" si="0"/>
        <v>90</v>
      </c>
      <c r="L25" s="40">
        <v>20</v>
      </c>
      <c r="M25" s="40">
        <v>3</v>
      </c>
      <c r="N25" s="40">
        <f t="shared" si="1"/>
        <v>6.666666666666667</v>
      </c>
      <c r="O25" s="36">
        <f>MIN($R25:T25)</f>
        <v>6</v>
      </c>
      <c r="P25" s="40"/>
      <c r="Q25" s="36">
        <v>3</v>
      </c>
      <c r="R25" s="36">
        <v>6</v>
      </c>
      <c r="S25" s="36">
        <v>6</v>
      </c>
      <c r="T25" s="36">
        <v>8</v>
      </c>
      <c r="U25" s="26">
        <v>14</v>
      </c>
    </row>
    <row r="26" spans="1:21" x14ac:dyDescent="0.2">
      <c r="A26" s="31">
        <v>15</v>
      </c>
      <c r="B26" s="32" t="s">
        <v>68</v>
      </c>
      <c r="C26" s="33" t="s">
        <v>42</v>
      </c>
      <c r="D26" s="33">
        <v>1164804367</v>
      </c>
      <c r="E26" s="34" t="s">
        <v>54</v>
      </c>
      <c r="F26" s="33" t="s">
        <v>60</v>
      </c>
      <c r="G26" s="1">
        <f>MATCH(D26,Данные!$D$1:$D$65536,0)</f>
        <v>11</v>
      </c>
      <c r="H26" s="39">
        <v>86</v>
      </c>
      <c r="I26" s="39">
        <f>IF(J26 &gt; 0, MAX(J$12:J$28) / J26, 0)</f>
        <v>1</v>
      </c>
      <c r="J26" s="39">
        <v>13</v>
      </c>
      <c r="K26" s="39">
        <f t="shared" si="0"/>
        <v>86</v>
      </c>
      <c r="L26" s="40">
        <v>19</v>
      </c>
      <c r="M26" s="40">
        <v>3</v>
      </c>
      <c r="N26" s="40">
        <f t="shared" si="1"/>
        <v>6.333333333333333</v>
      </c>
      <c r="O26" s="36">
        <f>MIN($R26:T26)</f>
        <v>5</v>
      </c>
      <c r="P26" s="40"/>
      <c r="Q26" s="36">
        <v>3</v>
      </c>
      <c r="R26" s="36">
        <v>6</v>
      </c>
      <c r="S26" s="36">
        <v>5</v>
      </c>
      <c r="T26" s="36">
        <v>8</v>
      </c>
      <c r="U26" s="26">
        <v>15</v>
      </c>
    </row>
    <row r="27" spans="1:21" x14ac:dyDescent="0.2">
      <c r="A27" s="31">
        <v>16</v>
      </c>
      <c r="B27" s="32" t="s">
        <v>75</v>
      </c>
      <c r="C27" s="35" t="s">
        <v>43</v>
      </c>
      <c r="D27" s="33">
        <v>1164804497</v>
      </c>
      <c r="E27" s="34" t="s">
        <v>54</v>
      </c>
      <c r="F27" s="33" t="s">
        <v>60</v>
      </c>
      <c r="G27" s="1">
        <f>MATCH(D27,Данные!$D$1:$D$65536,0)</f>
        <v>18</v>
      </c>
      <c r="H27" s="39">
        <v>72</v>
      </c>
      <c r="I27" s="39">
        <f>IF(J27 &gt; 0, MAX(J$12:J$28) / J27, 0)</f>
        <v>1</v>
      </c>
      <c r="J27" s="39">
        <v>13</v>
      </c>
      <c r="K27" s="39">
        <f t="shared" si="0"/>
        <v>72</v>
      </c>
      <c r="L27" s="40">
        <v>15</v>
      </c>
      <c r="M27" s="40">
        <v>2</v>
      </c>
      <c r="N27" s="40">
        <f t="shared" si="1"/>
        <v>7.5</v>
      </c>
      <c r="O27" s="36">
        <f>MIN($R27:T27)</f>
        <v>6</v>
      </c>
      <c r="P27" s="40" t="s">
        <v>80</v>
      </c>
      <c r="Q27" s="36">
        <v>2</v>
      </c>
      <c r="R27" s="36">
        <v>6</v>
      </c>
      <c r="S27" s="37" t="s">
        <v>81</v>
      </c>
      <c r="T27" s="36">
        <v>9</v>
      </c>
      <c r="U27" s="26">
        <v>16</v>
      </c>
    </row>
    <row r="28" spans="1:21" x14ac:dyDescent="0.2">
      <c r="A28" s="31">
        <v>17</v>
      </c>
      <c r="B28" s="32" t="s">
        <v>72</v>
      </c>
      <c r="C28" s="35" t="s">
        <v>47</v>
      </c>
      <c r="D28" s="33">
        <v>1164804614</v>
      </c>
      <c r="E28" s="34" t="s">
        <v>54</v>
      </c>
      <c r="F28" s="33" t="s">
        <v>60</v>
      </c>
      <c r="G28" s="1">
        <f>MATCH(D28,Данные!$D$1:$D$65536,0)</f>
        <v>15</v>
      </c>
      <c r="H28" s="39">
        <v>58</v>
      </c>
      <c r="I28" s="39">
        <f>IF(J28 &gt; 0, MAX(J$12:J$28) / J28, 0)</f>
        <v>1</v>
      </c>
      <c r="J28" s="39">
        <v>13</v>
      </c>
      <c r="K28" s="39">
        <f t="shared" si="0"/>
        <v>58</v>
      </c>
      <c r="L28" s="40">
        <v>11</v>
      </c>
      <c r="M28" s="40">
        <v>3</v>
      </c>
      <c r="N28" s="40">
        <f t="shared" si="1"/>
        <v>3.6666666666666665</v>
      </c>
      <c r="O28" s="36">
        <f>MIN($R28:T28)</f>
        <v>1</v>
      </c>
      <c r="P28" s="40" t="s">
        <v>80</v>
      </c>
      <c r="Q28" s="36">
        <v>1</v>
      </c>
      <c r="R28" s="38">
        <v>2</v>
      </c>
      <c r="S28" s="38">
        <v>1</v>
      </c>
      <c r="T28" s="36">
        <v>8</v>
      </c>
      <c r="U28" s="26">
        <v>17</v>
      </c>
    </row>
  </sheetData>
  <mergeCells count="24">
    <mergeCell ref="E8:E10"/>
    <mergeCell ref="N8:N11"/>
    <mergeCell ref="L8:L11"/>
    <mergeCell ref="N2:Q3"/>
    <mergeCell ref="R9:T9"/>
    <mergeCell ref="N1:Q1"/>
    <mergeCell ref="O8:O11"/>
    <mergeCell ref="M8:M11"/>
    <mergeCell ref="A14:A15"/>
    <mergeCell ref="A19:A20"/>
    <mergeCell ref="D8:D10"/>
    <mergeCell ref="J8:J11"/>
    <mergeCell ref="U8:U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  <mergeCell ref="R8:T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7</xdr:col>
                <xdr:colOff>514350</xdr:colOff>
                <xdr:row>0</xdr:row>
                <xdr:rowOff>190500</xdr:rowOff>
              </from>
              <to>
                <xdr:col>9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53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1580087411</v>
      </c>
      <c r="B3" s="17">
        <v>7</v>
      </c>
      <c r="C3" s="17" t="s">
        <v>54</v>
      </c>
      <c r="D3" s="17">
        <v>1164804445</v>
      </c>
      <c r="E3" s="7" t="s">
        <v>45</v>
      </c>
      <c r="F3" s="17" t="s">
        <v>55</v>
      </c>
      <c r="G3" s="7" t="s">
        <v>56</v>
      </c>
      <c r="H3" s="17">
        <v>3</v>
      </c>
      <c r="I3" s="17" t="s">
        <v>57</v>
      </c>
      <c r="J3" s="17" t="s">
        <v>58</v>
      </c>
      <c r="L3" s="17">
        <v>21</v>
      </c>
      <c r="M3" s="17">
        <v>3</v>
      </c>
      <c r="N3" s="17">
        <v>1</v>
      </c>
      <c r="O3" s="17">
        <v>1</v>
      </c>
      <c r="P3">
        <v>1520827193</v>
      </c>
      <c r="Q3">
        <v>2098</v>
      </c>
      <c r="S3" t="s">
        <v>59</v>
      </c>
      <c r="T3" t="s">
        <v>60</v>
      </c>
      <c r="U3">
        <f>MATCH(D3,Отчет!$D$1:$D$65523,0)</f>
        <v>18</v>
      </c>
    </row>
    <row r="4" spans="1:21" x14ac:dyDescent="0.2">
      <c r="A4" s="17">
        <v>1580087319</v>
      </c>
      <c r="B4" s="17">
        <v>9</v>
      </c>
      <c r="C4" s="17" t="s">
        <v>54</v>
      </c>
      <c r="D4" s="17">
        <v>1231741399</v>
      </c>
      <c r="E4" s="7" t="s">
        <v>39</v>
      </c>
      <c r="F4" s="17" t="s">
        <v>61</v>
      </c>
      <c r="G4" s="7" t="s">
        <v>56</v>
      </c>
      <c r="H4" s="17">
        <v>3</v>
      </c>
      <c r="I4" s="17" t="s">
        <v>57</v>
      </c>
      <c r="J4" s="17" t="s">
        <v>58</v>
      </c>
      <c r="L4" s="17">
        <v>27</v>
      </c>
      <c r="M4" s="17">
        <v>3</v>
      </c>
      <c r="N4" s="17">
        <v>1</v>
      </c>
      <c r="O4" s="17">
        <v>1</v>
      </c>
      <c r="P4">
        <v>1520827193</v>
      </c>
      <c r="Q4">
        <v>2098</v>
      </c>
      <c r="S4" t="s">
        <v>59</v>
      </c>
      <c r="T4" t="s">
        <v>60</v>
      </c>
      <c r="U4">
        <f>MATCH(D4,Отчет!$D$1:$D$65523,0)</f>
        <v>14</v>
      </c>
    </row>
    <row r="5" spans="1:21" x14ac:dyDescent="0.2">
      <c r="A5" s="17">
        <v>1580087677</v>
      </c>
      <c r="B5" s="17">
        <v>10</v>
      </c>
      <c r="C5" s="17" t="s">
        <v>54</v>
      </c>
      <c r="D5" s="17">
        <v>1224594407</v>
      </c>
      <c r="E5" s="7" t="s">
        <v>48</v>
      </c>
      <c r="F5" s="17" t="s">
        <v>62</v>
      </c>
      <c r="G5" s="7" t="s">
        <v>56</v>
      </c>
      <c r="H5" s="17">
        <v>3</v>
      </c>
      <c r="I5" s="17" t="s">
        <v>57</v>
      </c>
      <c r="J5" s="17" t="s">
        <v>58</v>
      </c>
      <c r="L5" s="17">
        <v>30</v>
      </c>
      <c r="M5" s="17">
        <v>3</v>
      </c>
      <c r="N5" s="17">
        <v>1</v>
      </c>
      <c r="O5" s="17">
        <v>1</v>
      </c>
      <c r="P5">
        <v>1520827193</v>
      </c>
      <c r="Q5">
        <v>2098</v>
      </c>
      <c r="S5" t="s">
        <v>59</v>
      </c>
      <c r="T5" t="s">
        <v>60</v>
      </c>
      <c r="U5">
        <f>MATCH(D5,Отчет!$D$1:$D$65523,0)</f>
        <v>16</v>
      </c>
    </row>
    <row r="6" spans="1:21" x14ac:dyDescent="0.2">
      <c r="A6" s="17">
        <v>1580087594</v>
      </c>
      <c r="B6" s="17">
        <v>10</v>
      </c>
      <c r="C6" s="17" t="s">
        <v>54</v>
      </c>
      <c r="D6" s="17">
        <v>1224594392</v>
      </c>
      <c r="E6" s="7" t="s">
        <v>40</v>
      </c>
      <c r="F6" s="17" t="s">
        <v>63</v>
      </c>
      <c r="G6" s="7" t="s">
        <v>56</v>
      </c>
      <c r="H6" s="17">
        <v>3</v>
      </c>
      <c r="I6" s="17" t="s">
        <v>57</v>
      </c>
      <c r="J6" s="17" t="s">
        <v>58</v>
      </c>
      <c r="L6" s="17">
        <v>30</v>
      </c>
      <c r="M6" s="17">
        <v>3</v>
      </c>
      <c r="N6" s="17">
        <v>1</v>
      </c>
      <c r="O6" s="17">
        <v>1</v>
      </c>
      <c r="P6">
        <v>1520827193</v>
      </c>
      <c r="Q6">
        <v>2098</v>
      </c>
      <c r="S6" t="s">
        <v>59</v>
      </c>
      <c r="T6" t="s">
        <v>60</v>
      </c>
      <c r="U6">
        <f>MATCH(D6,Отчет!$D$1:$D$65523,0)</f>
        <v>13</v>
      </c>
    </row>
    <row r="7" spans="1:21" x14ac:dyDescent="0.2">
      <c r="A7" s="17">
        <v>1580087546</v>
      </c>
      <c r="B7" s="17">
        <v>6</v>
      </c>
      <c r="C7" s="17" t="s">
        <v>54</v>
      </c>
      <c r="D7" s="17">
        <v>1224594360</v>
      </c>
      <c r="E7" s="7" t="s">
        <v>49</v>
      </c>
      <c r="F7" s="17" t="s">
        <v>64</v>
      </c>
      <c r="G7" s="7" t="s">
        <v>56</v>
      </c>
      <c r="H7" s="17">
        <v>3</v>
      </c>
      <c r="I7" s="17" t="s">
        <v>57</v>
      </c>
      <c r="J7" s="17" t="s">
        <v>58</v>
      </c>
      <c r="L7" s="17">
        <v>18</v>
      </c>
      <c r="M7" s="17">
        <v>3</v>
      </c>
      <c r="N7" s="17">
        <v>1</v>
      </c>
      <c r="O7" s="17">
        <v>1</v>
      </c>
      <c r="P7">
        <v>1520827193</v>
      </c>
      <c r="Q7">
        <v>2098</v>
      </c>
      <c r="S7" t="s">
        <v>59</v>
      </c>
      <c r="T7" t="s">
        <v>60</v>
      </c>
      <c r="U7">
        <f>MATCH(D7,Отчет!$D$1:$D$65523,0)</f>
        <v>23</v>
      </c>
    </row>
    <row r="8" spans="1:21" x14ac:dyDescent="0.2">
      <c r="A8" s="17">
        <v>1580087061</v>
      </c>
      <c r="B8" s="17">
        <v>9</v>
      </c>
      <c r="C8" s="17" t="s">
        <v>54</v>
      </c>
      <c r="D8" s="17">
        <v>1280146095</v>
      </c>
      <c r="E8" s="7" t="s">
        <v>53</v>
      </c>
      <c r="F8" s="17" t="s">
        <v>65</v>
      </c>
      <c r="G8" s="7" t="s">
        <v>56</v>
      </c>
      <c r="H8" s="17">
        <v>3</v>
      </c>
      <c r="I8" s="17" t="s">
        <v>57</v>
      </c>
      <c r="J8" s="17" t="s">
        <v>58</v>
      </c>
      <c r="L8" s="17">
        <v>27</v>
      </c>
      <c r="M8" s="17">
        <v>3</v>
      </c>
      <c r="N8" s="17">
        <v>1</v>
      </c>
      <c r="O8" s="17">
        <v>1</v>
      </c>
      <c r="P8">
        <v>1520827193</v>
      </c>
      <c r="Q8">
        <v>2098</v>
      </c>
      <c r="S8" t="s">
        <v>59</v>
      </c>
      <c r="T8" t="s">
        <v>60</v>
      </c>
      <c r="U8">
        <f>MATCH(D8,Отчет!$D$1:$D$65523,0)</f>
        <v>20</v>
      </c>
    </row>
    <row r="9" spans="1:21" x14ac:dyDescent="0.2">
      <c r="A9" s="17">
        <v>1584770986</v>
      </c>
      <c r="B9" s="17">
        <v>6</v>
      </c>
      <c r="C9" s="17" t="s">
        <v>54</v>
      </c>
      <c r="D9" s="17">
        <v>1181020562</v>
      </c>
      <c r="E9" s="7" t="s">
        <v>37</v>
      </c>
      <c r="F9" s="17" t="s">
        <v>66</v>
      </c>
      <c r="G9" s="7" t="s">
        <v>56</v>
      </c>
      <c r="H9" s="17">
        <v>3</v>
      </c>
      <c r="I9" s="17" t="s">
        <v>57</v>
      </c>
      <c r="J9" s="17" t="s">
        <v>58</v>
      </c>
      <c r="L9" s="17">
        <v>18</v>
      </c>
      <c r="M9" s="17">
        <v>3</v>
      </c>
      <c r="N9" s="17">
        <v>1</v>
      </c>
      <c r="O9" s="17">
        <v>1</v>
      </c>
      <c r="P9">
        <v>1520827193</v>
      </c>
      <c r="Q9">
        <v>2098</v>
      </c>
      <c r="S9" t="s">
        <v>59</v>
      </c>
      <c r="T9" t="s">
        <v>60</v>
      </c>
      <c r="U9">
        <f>MATCH(D9,Отчет!$D$1:$D$65523,0)</f>
        <v>21</v>
      </c>
    </row>
    <row r="10" spans="1:21" x14ac:dyDescent="0.2">
      <c r="A10" s="17">
        <v>1580087095</v>
      </c>
      <c r="B10" s="17">
        <v>9</v>
      </c>
      <c r="C10" s="17" t="s">
        <v>54</v>
      </c>
      <c r="D10" s="17">
        <v>1176337823</v>
      </c>
      <c r="E10" s="7" t="s">
        <v>38</v>
      </c>
      <c r="F10" s="17" t="s">
        <v>67</v>
      </c>
      <c r="G10" s="7" t="s">
        <v>56</v>
      </c>
      <c r="H10" s="17">
        <v>3</v>
      </c>
      <c r="I10" s="17" t="s">
        <v>57</v>
      </c>
      <c r="J10" s="17" t="s">
        <v>58</v>
      </c>
      <c r="L10" s="17">
        <v>27</v>
      </c>
      <c r="M10" s="17">
        <v>3</v>
      </c>
      <c r="N10" s="17">
        <v>1</v>
      </c>
      <c r="O10" s="17">
        <v>1</v>
      </c>
      <c r="P10">
        <v>1520827193</v>
      </c>
      <c r="Q10">
        <v>2098</v>
      </c>
      <c r="S10" t="s">
        <v>59</v>
      </c>
      <c r="T10" t="s">
        <v>60</v>
      </c>
      <c r="U10">
        <f>MATCH(D10,Отчет!$D$1:$D$65523,0)</f>
        <v>17</v>
      </c>
    </row>
    <row r="11" spans="1:21" x14ac:dyDescent="0.2">
      <c r="A11" s="17">
        <v>1642810007</v>
      </c>
      <c r="B11" s="17">
        <v>6</v>
      </c>
      <c r="C11" s="17" t="s">
        <v>54</v>
      </c>
      <c r="D11" s="17">
        <v>1164804367</v>
      </c>
      <c r="E11" s="7" t="s">
        <v>42</v>
      </c>
      <c r="F11" s="17" t="s">
        <v>68</v>
      </c>
      <c r="G11" s="7" t="s">
        <v>56</v>
      </c>
      <c r="H11" s="17">
        <v>3</v>
      </c>
      <c r="I11" s="17" t="s">
        <v>57</v>
      </c>
      <c r="J11" s="17" t="s">
        <v>58</v>
      </c>
      <c r="L11" s="17">
        <v>18</v>
      </c>
      <c r="M11" s="17">
        <v>3</v>
      </c>
      <c r="N11" s="17">
        <v>1</v>
      </c>
      <c r="O11" s="17">
        <v>1</v>
      </c>
      <c r="P11">
        <v>1520827193</v>
      </c>
      <c r="Q11">
        <v>2098</v>
      </c>
      <c r="S11" t="s">
        <v>59</v>
      </c>
      <c r="T11" t="s">
        <v>60</v>
      </c>
      <c r="U11">
        <f>MATCH(D11,Отчет!$D$1:$D$65523,0)</f>
        <v>26</v>
      </c>
    </row>
    <row r="12" spans="1:21" x14ac:dyDescent="0.2">
      <c r="A12" s="17">
        <v>1580087717</v>
      </c>
      <c r="B12" s="17">
        <v>9</v>
      </c>
      <c r="C12" s="17" t="s">
        <v>54</v>
      </c>
      <c r="D12" s="17">
        <v>1164804432</v>
      </c>
      <c r="E12" s="7" t="s">
        <v>44</v>
      </c>
      <c r="F12" s="17" t="s">
        <v>69</v>
      </c>
      <c r="G12" s="7" t="s">
        <v>56</v>
      </c>
      <c r="H12" s="17">
        <v>3</v>
      </c>
      <c r="I12" s="17" t="s">
        <v>57</v>
      </c>
      <c r="J12" s="17" t="s">
        <v>58</v>
      </c>
      <c r="L12" s="17">
        <v>27</v>
      </c>
      <c r="M12" s="17">
        <v>3</v>
      </c>
      <c r="N12" s="17">
        <v>1</v>
      </c>
      <c r="O12" s="17">
        <v>1</v>
      </c>
      <c r="P12">
        <v>1520827193</v>
      </c>
      <c r="Q12">
        <v>2098</v>
      </c>
      <c r="S12" t="s">
        <v>59</v>
      </c>
      <c r="T12" t="s">
        <v>60</v>
      </c>
      <c r="U12">
        <f>MATCH(D12,Отчет!$D$1:$D$65523,0)</f>
        <v>12</v>
      </c>
    </row>
    <row r="13" spans="1:21" x14ac:dyDescent="0.2">
      <c r="A13" s="17">
        <v>1584781661</v>
      </c>
      <c r="B13" s="17">
        <v>9</v>
      </c>
      <c r="C13" s="17" t="s">
        <v>54</v>
      </c>
      <c r="D13" s="17">
        <v>1164804549</v>
      </c>
      <c r="E13" s="7" t="s">
        <v>46</v>
      </c>
      <c r="F13" s="17" t="s">
        <v>70</v>
      </c>
      <c r="G13" s="7" t="s">
        <v>56</v>
      </c>
      <c r="H13" s="17">
        <v>3</v>
      </c>
      <c r="I13" s="17" t="s">
        <v>57</v>
      </c>
      <c r="J13" s="17" t="s">
        <v>58</v>
      </c>
      <c r="L13" s="17">
        <v>27</v>
      </c>
      <c r="M13" s="17">
        <v>3</v>
      </c>
      <c r="N13" s="17">
        <v>1</v>
      </c>
      <c r="O13" s="17">
        <v>1</v>
      </c>
      <c r="P13">
        <v>1520827193</v>
      </c>
      <c r="Q13">
        <v>2098</v>
      </c>
      <c r="S13" t="s">
        <v>59</v>
      </c>
      <c r="T13" t="s">
        <v>60</v>
      </c>
      <c r="U13">
        <f>MATCH(D13,Отчет!$D$1:$D$65523,0)</f>
        <v>15</v>
      </c>
    </row>
    <row r="14" spans="1:21" x14ac:dyDescent="0.2">
      <c r="A14" s="17">
        <v>1580087125</v>
      </c>
      <c r="B14" s="17">
        <v>7</v>
      </c>
      <c r="C14" s="17" t="s">
        <v>54</v>
      </c>
      <c r="D14" s="17">
        <v>1164804328</v>
      </c>
      <c r="E14" s="7" t="s">
        <v>51</v>
      </c>
      <c r="F14" s="17" t="s">
        <v>71</v>
      </c>
      <c r="G14" s="7" t="s">
        <v>56</v>
      </c>
      <c r="H14" s="17">
        <v>3</v>
      </c>
      <c r="I14" s="17" t="s">
        <v>57</v>
      </c>
      <c r="J14" s="17" t="s">
        <v>58</v>
      </c>
      <c r="L14" s="17">
        <v>21</v>
      </c>
      <c r="M14" s="17">
        <v>3</v>
      </c>
      <c r="N14" s="17">
        <v>1</v>
      </c>
      <c r="O14" s="17">
        <v>1</v>
      </c>
      <c r="P14">
        <v>1520827193</v>
      </c>
      <c r="Q14">
        <v>2098</v>
      </c>
      <c r="S14" t="s">
        <v>59</v>
      </c>
      <c r="T14" t="s">
        <v>60</v>
      </c>
      <c r="U14">
        <f>MATCH(D14,Отчет!$D$1:$D$65523,0)</f>
        <v>22</v>
      </c>
    </row>
    <row r="15" spans="1:21" x14ac:dyDescent="0.2">
      <c r="A15" s="17">
        <v>1584781657</v>
      </c>
      <c r="B15" s="17">
        <v>2</v>
      </c>
      <c r="C15" s="17" t="s">
        <v>54</v>
      </c>
      <c r="D15" s="17">
        <v>1164804614</v>
      </c>
      <c r="E15" s="7" t="s">
        <v>47</v>
      </c>
      <c r="F15" s="17" t="s">
        <v>72</v>
      </c>
      <c r="G15" s="7" t="s">
        <v>56</v>
      </c>
      <c r="H15" s="17">
        <v>3</v>
      </c>
      <c r="I15" s="17" t="s">
        <v>57</v>
      </c>
      <c r="J15" s="17" t="s">
        <v>58</v>
      </c>
      <c r="L15" s="17">
        <v>0</v>
      </c>
      <c r="M15" s="17">
        <v>3</v>
      </c>
      <c r="N15" s="17">
        <v>0</v>
      </c>
      <c r="O15" s="17">
        <v>1</v>
      </c>
      <c r="P15">
        <v>1520827193</v>
      </c>
      <c r="Q15">
        <v>2098</v>
      </c>
      <c r="S15" t="s">
        <v>59</v>
      </c>
      <c r="T15" t="s">
        <v>60</v>
      </c>
      <c r="U15">
        <f>MATCH(D15,Отчет!$D$1:$D$65523,0)</f>
        <v>28</v>
      </c>
    </row>
    <row r="16" spans="1:21" x14ac:dyDescent="0.2">
      <c r="A16" s="17">
        <v>1580087031</v>
      </c>
      <c r="B16" s="17">
        <v>7</v>
      </c>
      <c r="C16" s="17" t="s">
        <v>54</v>
      </c>
      <c r="D16" s="17">
        <v>1164804575</v>
      </c>
      <c r="E16" s="7" t="s">
        <v>52</v>
      </c>
      <c r="F16" s="17" t="s">
        <v>73</v>
      </c>
      <c r="G16" s="7" t="s">
        <v>56</v>
      </c>
      <c r="H16" s="17">
        <v>3</v>
      </c>
      <c r="I16" s="17" t="s">
        <v>57</v>
      </c>
      <c r="J16" s="17" t="s">
        <v>58</v>
      </c>
      <c r="L16" s="17">
        <v>21</v>
      </c>
      <c r="M16" s="17">
        <v>3</v>
      </c>
      <c r="N16" s="17">
        <v>1</v>
      </c>
      <c r="O16" s="17">
        <v>1</v>
      </c>
      <c r="P16">
        <v>1520827193</v>
      </c>
      <c r="Q16">
        <v>2098</v>
      </c>
      <c r="S16" t="s">
        <v>59</v>
      </c>
      <c r="T16" t="s">
        <v>60</v>
      </c>
      <c r="U16">
        <f>MATCH(D16,Отчет!$D$1:$D$65523,0)</f>
        <v>19</v>
      </c>
    </row>
    <row r="17" spans="1:21" x14ac:dyDescent="0.2">
      <c r="A17" s="17">
        <v>1580087766</v>
      </c>
      <c r="B17" s="17">
        <v>6</v>
      </c>
      <c r="C17" s="17" t="s">
        <v>54</v>
      </c>
      <c r="D17" s="17">
        <v>1164804510</v>
      </c>
      <c r="E17" s="7" t="s">
        <v>50</v>
      </c>
      <c r="F17" s="17" t="s">
        <v>74</v>
      </c>
      <c r="G17" s="7" t="s">
        <v>56</v>
      </c>
      <c r="H17" s="17">
        <v>3</v>
      </c>
      <c r="I17" s="17" t="s">
        <v>57</v>
      </c>
      <c r="J17" s="17" t="s">
        <v>58</v>
      </c>
      <c r="L17" s="17">
        <v>18</v>
      </c>
      <c r="M17" s="17">
        <v>3</v>
      </c>
      <c r="N17" s="17">
        <v>1</v>
      </c>
      <c r="O17" s="17">
        <v>1</v>
      </c>
      <c r="P17">
        <v>1520827193</v>
      </c>
      <c r="Q17">
        <v>2098</v>
      </c>
      <c r="S17" t="s">
        <v>59</v>
      </c>
      <c r="T17" t="s">
        <v>60</v>
      </c>
      <c r="U17">
        <f>MATCH(D17,Отчет!$D$1:$D$65523,0)</f>
        <v>25</v>
      </c>
    </row>
    <row r="18" spans="1:21" x14ac:dyDescent="0.2">
      <c r="A18" s="17">
        <v>1580087631</v>
      </c>
      <c r="B18" s="17">
        <v>6</v>
      </c>
      <c r="C18" s="17" t="s">
        <v>54</v>
      </c>
      <c r="D18" s="17">
        <v>1164804497</v>
      </c>
      <c r="E18" s="7" t="s">
        <v>43</v>
      </c>
      <c r="F18" s="17" t="s">
        <v>75</v>
      </c>
      <c r="G18" s="7" t="s">
        <v>56</v>
      </c>
      <c r="H18" s="17">
        <v>3</v>
      </c>
      <c r="I18" s="17" t="s">
        <v>57</v>
      </c>
      <c r="J18" s="17" t="s">
        <v>58</v>
      </c>
      <c r="L18" s="17">
        <v>18</v>
      </c>
      <c r="M18" s="17">
        <v>3</v>
      </c>
      <c r="N18" s="17">
        <v>1</v>
      </c>
      <c r="O18" s="17">
        <v>1</v>
      </c>
      <c r="P18">
        <v>1520827193</v>
      </c>
      <c r="Q18">
        <v>2098</v>
      </c>
      <c r="S18" t="s">
        <v>59</v>
      </c>
      <c r="T18" t="s">
        <v>60</v>
      </c>
      <c r="U18">
        <f>MATCH(D18,Отчет!$D$1:$D$65523,0)</f>
        <v>27</v>
      </c>
    </row>
    <row r="19" spans="1:21" x14ac:dyDescent="0.2">
      <c r="A19" s="17">
        <v>1580087293</v>
      </c>
      <c r="B19" s="17">
        <v>6</v>
      </c>
      <c r="C19" s="17" t="s">
        <v>54</v>
      </c>
      <c r="D19" s="17">
        <v>1164804471</v>
      </c>
      <c r="E19" s="7" t="s">
        <v>41</v>
      </c>
      <c r="F19" s="17" t="s">
        <v>76</v>
      </c>
      <c r="G19" s="7" t="s">
        <v>56</v>
      </c>
      <c r="H19" s="17">
        <v>3</v>
      </c>
      <c r="I19" s="17" t="s">
        <v>57</v>
      </c>
      <c r="J19" s="17" t="s">
        <v>58</v>
      </c>
      <c r="L19" s="17">
        <v>18</v>
      </c>
      <c r="M19" s="17">
        <v>3</v>
      </c>
      <c r="N19" s="17">
        <v>1</v>
      </c>
      <c r="O19" s="17">
        <v>1</v>
      </c>
      <c r="P19">
        <v>1520827193</v>
      </c>
      <c r="Q19">
        <v>2098</v>
      </c>
      <c r="S19" t="s">
        <v>59</v>
      </c>
      <c r="T19" t="s">
        <v>60</v>
      </c>
      <c r="U19">
        <f>MATCH(D19,Отчет!$D$1:$D$65523,0)</f>
        <v>24</v>
      </c>
    </row>
    <row r="20" spans="1:21" x14ac:dyDescent="0.2">
      <c r="A20" s="17">
        <v>1584782067</v>
      </c>
      <c r="B20" s="17">
        <v>1</v>
      </c>
      <c r="C20" s="17" t="s">
        <v>54</v>
      </c>
      <c r="D20" s="17">
        <v>1164804614</v>
      </c>
      <c r="E20" s="7" t="s">
        <v>47</v>
      </c>
      <c r="F20" s="17" t="s">
        <v>72</v>
      </c>
      <c r="G20" s="7" t="s">
        <v>77</v>
      </c>
      <c r="H20" s="17">
        <v>4</v>
      </c>
      <c r="I20" s="17" t="s">
        <v>57</v>
      </c>
      <c r="J20" s="17" t="s">
        <v>58</v>
      </c>
      <c r="L20" s="17">
        <v>0</v>
      </c>
      <c r="M20" s="17">
        <v>4</v>
      </c>
      <c r="N20" s="17">
        <v>0</v>
      </c>
      <c r="O20" s="17">
        <v>1</v>
      </c>
      <c r="P20">
        <v>1520827193</v>
      </c>
      <c r="Q20">
        <v>2098</v>
      </c>
      <c r="S20" t="s">
        <v>59</v>
      </c>
      <c r="T20" t="s">
        <v>60</v>
      </c>
      <c r="U20">
        <f>MATCH(D20,Отчет!$D$1:$D$65523,0)</f>
        <v>28</v>
      </c>
    </row>
    <row r="21" spans="1:21" x14ac:dyDescent="0.2">
      <c r="A21" s="17">
        <v>1584771291</v>
      </c>
      <c r="B21" s="17">
        <v>6</v>
      </c>
      <c r="C21" s="17" t="s">
        <v>54</v>
      </c>
      <c r="D21" s="17">
        <v>1181020562</v>
      </c>
      <c r="E21" s="7" t="s">
        <v>37</v>
      </c>
      <c r="F21" s="17" t="s">
        <v>66</v>
      </c>
      <c r="G21" s="7" t="s">
        <v>77</v>
      </c>
      <c r="H21" s="17">
        <v>4</v>
      </c>
      <c r="I21" s="17" t="s">
        <v>57</v>
      </c>
      <c r="J21" s="17" t="s">
        <v>58</v>
      </c>
      <c r="L21" s="17">
        <v>24</v>
      </c>
      <c r="M21" s="17">
        <v>4</v>
      </c>
      <c r="N21" s="17">
        <v>1</v>
      </c>
      <c r="O21" s="17">
        <v>1</v>
      </c>
      <c r="P21">
        <v>1520827193</v>
      </c>
      <c r="Q21">
        <v>2098</v>
      </c>
      <c r="S21" t="s">
        <v>59</v>
      </c>
      <c r="T21" t="s">
        <v>60</v>
      </c>
      <c r="U21">
        <f>MATCH(D21,Отчет!$D$1:$D$65523,0)</f>
        <v>21</v>
      </c>
    </row>
    <row r="22" spans="1:21" x14ac:dyDescent="0.2">
      <c r="A22" s="17">
        <v>1580087331</v>
      </c>
      <c r="B22" s="17">
        <v>7</v>
      </c>
      <c r="C22" s="17" t="s">
        <v>54</v>
      </c>
      <c r="D22" s="17">
        <v>1231741399</v>
      </c>
      <c r="E22" s="7" t="s">
        <v>39</v>
      </c>
      <c r="F22" s="17" t="s">
        <v>61</v>
      </c>
      <c r="G22" s="7" t="s">
        <v>77</v>
      </c>
      <c r="H22" s="17">
        <v>4</v>
      </c>
      <c r="I22" s="17" t="s">
        <v>57</v>
      </c>
      <c r="J22" s="17" t="s">
        <v>58</v>
      </c>
      <c r="L22" s="17">
        <v>28</v>
      </c>
      <c r="M22" s="17">
        <v>4</v>
      </c>
      <c r="N22" s="17">
        <v>1</v>
      </c>
      <c r="O22" s="17">
        <v>1</v>
      </c>
      <c r="P22">
        <v>1520827193</v>
      </c>
      <c r="Q22">
        <v>2098</v>
      </c>
      <c r="S22" t="s">
        <v>59</v>
      </c>
      <c r="T22" t="s">
        <v>60</v>
      </c>
      <c r="U22">
        <f>MATCH(D22,Отчет!$D$1:$D$65523,0)</f>
        <v>14</v>
      </c>
    </row>
    <row r="23" spans="1:21" x14ac:dyDescent="0.2">
      <c r="A23" s="17">
        <v>1580087419</v>
      </c>
      <c r="B23" s="17">
        <v>6</v>
      </c>
      <c r="C23" s="17" t="s">
        <v>54</v>
      </c>
      <c r="D23" s="17">
        <v>1164804445</v>
      </c>
      <c r="E23" s="7" t="s">
        <v>45</v>
      </c>
      <c r="F23" s="17" t="s">
        <v>55</v>
      </c>
      <c r="G23" s="7" t="s">
        <v>77</v>
      </c>
      <c r="H23" s="17">
        <v>4</v>
      </c>
      <c r="I23" s="17" t="s">
        <v>57</v>
      </c>
      <c r="J23" s="17" t="s">
        <v>58</v>
      </c>
      <c r="L23" s="17">
        <v>24</v>
      </c>
      <c r="M23" s="17">
        <v>4</v>
      </c>
      <c r="N23" s="17">
        <v>1</v>
      </c>
      <c r="O23" s="17">
        <v>1</v>
      </c>
      <c r="P23">
        <v>1520827193</v>
      </c>
      <c r="Q23">
        <v>2098</v>
      </c>
      <c r="S23" t="s">
        <v>59</v>
      </c>
      <c r="T23" t="s">
        <v>60</v>
      </c>
      <c r="U23">
        <f>MATCH(D23,Отчет!$D$1:$D$65523,0)</f>
        <v>18</v>
      </c>
    </row>
    <row r="24" spans="1:21" x14ac:dyDescent="0.2">
      <c r="A24" s="17">
        <v>1580087608</v>
      </c>
      <c r="B24" s="17">
        <v>7</v>
      </c>
      <c r="C24" s="17" t="s">
        <v>54</v>
      </c>
      <c r="D24" s="17">
        <v>1224594392</v>
      </c>
      <c r="E24" s="7" t="s">
        <v>40</v>
      </c>
      <c r="F24" s="17" t="s">
        <v>63</v>
      </c>
      <c r="G24" s="7" t="s">
        <v>77</v>
      </c>
      <c r="H24" s="17">
        <v>4</v>
      </c>
      <c r="I24" s="17" t="s">
        <v>57</v>
      </c>
      <c r="J24" s="17" t="s">
        <v>58</v>
      </c>
      <c r="L24" s="17">
        <v>28</v>
      </c>
      <c r="M24" s="17">
        <v>4</v>
      </c>
      <c r="N24" s="17">
        <v>1</v>
      </c>
      <c r="O24" s="17">
        <v>1</v>
      </c>
      <c r="P24">
        <v>1520827193</v>
      </c>
      <c r="Q24">
        <v>2098</v>
      </c>
      <c r="S24" t="s">
        <v>59</v>
      </c>
      <c r="T24" t="s">
        <v>60</v>
      </c>
      <c r="U24">
        <f>MATCH(D24,Отчет!$D$1:$D$65523,0)</f>
        <v>13</v>
      </c>
    </row>
    <row r="25" spans="1:21" x14ac:dyDescent="0.2">
      <c r="A25" s="17">
        <v>1580087301</v>
      </c>
      <c r="B25" s="17">
        <v>5</v>
      </c>
      <c r="C25" s="17" t="s">
        <v>54</v>
      </c>
      <c r="D25" s="17">
        <v>1164804471</v>
      </c>
      <c r="E25" s="7" t="s">
        <v>41</v>
      </c>
      <c r="F25" s="17" t="s">
        <v>76</v>
      </c>
      <c r="G25" s="7" t="s">
        <v>77</v>
      </c>
      <c r="H25" s="17">
        <v>4</v>
      </c>
      <c r="I25" s="17" t="s">
        <v>57</v>
      </c>
      <c r="J25" s="17" t="s">
        <v>58</v>
      </c>
      <c r="L25" s="17">
        <v>20</v>
      </c>
      <c r="M25" s="17">
        <v>4</v>
      </c>
      <c r="N25" s="17">
        <v>1</v>
      </c>
      <c r="O25" s="17">
        <v>1</v>
      </c>
      <c r="P25">
        <v>1520827193</v>
      </c>
      <c r="Q25">
        <v>2098</v>
      </c>
      <c r="S25" t="s">
        <v>59</v>
      </c>
      <c r="T25" t="s">
        <v>60</v>
      </c>
      <c r="U25">
        <f>MATCH(D25,Отчет!$D$1:$D$65523,0)</f>
        <v>24</v>
      </c>
    </row>
    <row r="26" spans="1:21" x14ac:dyDescent="0.2">
      <c r="A26" s="17">
        <v>1580087655</v>
      </c>
      <c r="C26" s="17" t="s">
        <v>54</v>
      </c>
      <c r="D26" s="17">
        <v>1164804497</v>
      </c>
      <c r="E26" s="7" t="s">
        <v>43</v>
      </c>
      <c r="F26" s="17" t="s">
        <v>75</v>
      </c>
      <c r="G26" s="7" t="s">
        <v>77</v>
      </c>
      <c r="H26" s="17">
        <v>4</v>
      </c>
      <c r="I26" s="17" t="s">
        <v>57</v>
      </c>
      <c r="J26" s="17" t="s">
        <v>58</v>
      </c>
      <c r="K26" s="17">
        <v>0</v>
      </c>
      <c r="L26" s="17">
        <v>0</v>
      </c>
      <c r="M26" s="17">
        <v>4</v>
      </c>
      <c r="O26" s="17">
        <v>1</v>
      </c>
      <c r="P26">
        <v>1520827193</v>
      </c>
      <c r="Q26">
        <v>2098</v>
      </c>
      <c r="S26" t="s">
        <v>59</v>
      </c>
      <c r="T26" t="s">
        <v>60</v>
      </c>
      <c r="U26">
        <f>MATCH(D26,Отчет!$D$1:$D$65523,0)</f>
        <v>27</v>
      </c>
    </row>
    <row r="27" spans="1:21" x14ac:dyDescent="0.2">
      <c r="A27" s="17">
        <v>1580087783</v>
      </c>
      <c r="B27" s="17">
        <v>6</v>
      </c>
      <c r="C27" s="17" t="s">
        <v>54</v>
      </c>
      <c r="D27" s="17">
        <v>1164804510</v>
      </c>
      <c r="E27" s="7" t="s">
        <v>50</v>
      </c>
      <c r="F27" s="17" t="s">
        <v>74</v>
      </c>
      <c r="G27" s="7" t="s">
        <v>77</v>
      </c>
      <c r="H27" s="17">
        <v>4</v>
      </c>
      <c r="I27" s="17" t="s">
        <v>57</v>
      </c>
      <c r="J27" s="17" t="s">
        <v>58</v>
      </c>
      <c r="L27" s="17">
        <v>24</v>
      </c>
      <c r="M27" s="17">
        <v>4</v>
      </c>
      <c r="N27" s="17">
        <v>1</v>
      </c>
      <c r="O27" s="17">
        <v>1</v>
      </c>
      <c r="P27">
        <v>1520827193</v>
      </c>
      <c r="Q27">
        <v>2098</v>
      </c>
      <c r="S27" t="s">
        <v>59</v>
      </c>
      <c r="T27" t="s">
        <v>60</v>
      </c>
      <c r="U27">
        <f>MATCH(D27,Отчет!$D$1:$D$65523,0)</f>
        <v>25</v>
      </c>
    </row>
    <row r="28" spans="1:21" x14ac:dyDescent="0.2">
      <c r="A28" s="17">
        <v>1580087043</v>
      </c>
      <c r="B28" s="17">
        <v>7</v>
      </c>
      <c r="C28" s="17" t="s">
        <v>54</v>
      </c>
      <c r="D28" s="17">
        <v>1164804575</v>
      </c>
      <c r="E28" s="7" t="s">
        <v>52</v>
      </c>
      <c r="F28" s="17" t="s">
        <v>73</v>
      </c>
      <c r="G28" s="7" t="s">
        <v>77</v>
      </c>
      <c r="H28" s="17">
        <v>4</v>
      </c>
      <c r="I28" s="17" t="s">
        <v>57</v>
      </c>
      <c r="J28" s="17" t="s">
        <v>58</v>
      </c>
      <c r="L28" s="17">
        <v>28</v>
      </c>
      <c r="M28" s="17">
        <v>4</v>
      </c>
      <c r="N28" s="17">
        <v>1</v>
      </c>
      <c r="O28" s="17">
        <v>1</v>
      </c>
      <c r="P28">
        <v>1520827193</v>
      </c>
      <c r="Q28">
        <v>2098</v>
      </c>
      <c r="S28" t="s">
        <v>59</v>
      </c>
      <c r="T28" t="s">
        <v>60</v>
      </c>
      <c r="U28">
        <f>MATCH(D28,Отчет!$D$1:$D$65523,0)</f>
        <v>19</v>
      </c>
    </row>
    <row r="29" spans="1:21" x14ac:dyDescent="0.2">
      <c r="A29" s="17">
        <v>1580087073</v>
      </c>
      <c r="B29" s="17">
        <v>4</v>
      </c>
      <c r="C29" s="17" t="s">
        <v>54</v>
      </c>
      <c r="D29" s="17">
        <v>1280146095</v>
      </c>
      <c r="E29" s="7" t="s">
        <v>53</v>
      </c>
      <c r="F29" s="17" t="s">
        <v>65</v>
      </c>
      <c r="G29" s="7" t="s">
        <v>77</v>
      </c>
      <c r="H29" s="17">
        <v>4</v>
      </c>
      <c r="I29" s="17" t="s">
        <v>57</v>
      </c>
      <c r="J29" s="17" t="s">
        <v>58</v>
      </c>
      <c r="L29" s="17">
        <v>16</v>
      </c>
      <c r="M29" s="17">
        <v>4</v>
      </c>
      <c r="N29" s="17">
        <v>1</v>
      </c>
      <c r="O29" s="17">
        <v>1</v>
      </c>
      <c r="P29">
        <v>1520827193</v>
      </c>
      <c r="Q29">
        <v>2098</v>
      </c>
      <c r="S29" t="s">
        <v>59</v>
      </c>
      <c r="T29" t="s">
        <v>60</v>
      </c>
      <c r="U29">
        <f>MATCH(D29,Отчет!$D$1:$D$65523,0)</f>
        <v>20</v>
      </c>
    </row>
    <row r="30" spans="1:21" x14ac:dyDescent="0.2">
      <c r="A30" s="17">
        <v>1580087103</v>
      </c>
      <c r="B30" s="17">
        <v>5</v>
      </c>
      <c r="C30" s="17" t="s">
        <v>54</v>
      </c>
      <c r="D30" s="17">
        <v>1176337823</v>
      </c>
      <c r="E30" s="7" t="s">
        <v>38</v>
      </c>
      <c r="F30" s="17" t="s">
        <v>67</v>
      </c>
      <c r="G30" s="7" t="s">
        <v>77</v>
      </c>
      <c r="H30" s="17">
        <v>4</v>
      </c>
      <c r="I30" s="17" t="s">
        <v>57</v>
      </c>
      <c r="J30" s="17" t="s">
        <v>58</v>
      </c>
      <c r="L30" s="17">
        <v>20</v>
      </c>
      <c r="M30" s="17">
        <v>4</v>
      </c>
      <c r="N30" s="17">
        <v>1</v>
      </c>
      <c r="O30" s="17">
        <v>1</v>
      </c>
      <c r="P30">
        <v>1520827193</v>
      </c>
      <c r="Q30">
        <v>2098</v>
      </c>
      <c r="S30" t="s">
        <v>59</v>
      </c>
      <c r="T30" t="s">
        <v>60</v>
      </c>
      <c r="U30">
        <f>MATCH(D30,Отчет!$D$1:$D$65523,0)</f>
        <v>17</v>
      </c>
    </row>
    <row r="31" spans="1:21" x14ac:dyDescent="0.2">
      <c r="A31" s="17">
        <v>1580087691</v>
      </c>
      <c r="B31" s="17">
        <v>5</v>
      </c>
      <c r="C31" s="17" t="s">
        <v>54</v>
      </c>
      <c r="D31" s="17">
        <v>1224594407</v>
      </c>
      <c r="E31" s="7" t="s">
        <v>48</v>
      </c>
      <c r="F31" s="17" t="s">
        <v>62</v>
      </c>
      <c r="G31" s="7" t="s">
        <v>77</v>
      </c>
      <c r="H31" s="17">
        <v>4</v>
      </c>
      <c r="I31" s="17" t="s">
        <v>57</v>
      </c>
      <c r="J31" s="17" t="s">
        <v>58</v>
      </c>
      <c r="L31" s="17">
        <v>20</v>
      </c>
      <c r="M31" s="17">
        <v>4</v>
      </c>
      <c r="N31" s="17">
        <v>1</v>
      </c>
      <c r="O31" s="17">
        <v>1</v>
      </c>
      <c r="P31">
        <v>1520827193</v>
      </c>
      <c r="Q31">
        <v>2098</v>
      </c>
      <c r="S31" t="s">
        <v>59</v>
      </c>
      <c r="T31" t="s">
        <v>60</v>
      </c>
      <c r="U31">
        <f>MATCH(D31,Отчет!$D$1:$D$65523,0)</f>
        <v>16</v>
      </c>
    </row>
    <row r="32" spans="1:21" x14ac:dyDescent="0.2">
      <c r="A32" s="17">
        <v>1642809940</v>
      </c>
      <c r="B32" s="17">
        <v>5</v>
      </c>
      <c r="C32" s="17" t="s">
        <v>54</v>
      </c>
      <c r="D32" s="17">
        <v>1164804367</v>
      </c>
      <c r="E32" s="7" t="s">
        <v>42</v>
      </c>
      <c r="F32" s="17" t="s">
        <v>68</v>
      </c>
      <c r="G32" s="7" t="s">
        <v>77</v>
      </c>
      <c r="H32" s="17">
        <v>4</v>
      </c>
      <c r="I32" s="17" t="s">
        <v>57</v>
      </c>
      <c r="J32" s="17" t="s">
        <v>58</v>
      </c>
      <c r="L32" s="17">
        <v>20</v>
      </c>
      <c r="M32" s="17">
        <v>4</v>
      </c>
      <c r="N32" s="17">
        <v>1</v>
      </c>
      <c r="O32" s="17">
        <v>1</v>
      </c>
      <c r="P32">
        <v>1520827193</v>
      </c>
      <c r="Q32">
        <v>2098</v>
      </c>
      <c r="S32" t="s">
        <v>59</v>
      </c>
      <c r="T32" t="s">
        <v>60</v>
      </c>
      <c r="U32">
        <f>MATCH(D32,Отчет!$D$1:$D$65523,0)</f>
        <v>26</v>
      </c>
    </row>
    <row r="33" spans="1:21" x14ac:dyDescent="0.2">
      <c r="A33" s="17">
        <v>1580087734</v>
      </c>
      <c r="B33" s="17">
        <v>8</v>
      </c>
      <c r="C33" s="17" t="s">
        <v>54</v>
      </c>
      <c r="D33" s="17">
        <v>1164804432</v>
      </c>
      <c r="E33" s="7" t="s">
        <v>44</v>
      </c>
      <c r="F33" s="17" t="s">
        <v>69</v>
      </c>
      <c r="G33" s="7" t="s">
        <v>77</v>
      </c>
      <c r="H33" s="17">
        <v>4</v>
      </c>
      <c r="I33" s="17" t="s">
        <v>57</v>
      </c>
      <c r="J33" s="17" t="s">
        <v>58</v>
      </c>
      <c r="L33" s="17">
        <v>32</v>
      </c>
      <c r="M33" s="17">
        <v>4</v>
      </c>
      <c r="N33" s="17">
        <v>1</v>
      </c>
      <c r="O33" s="17">
        <v>1</v>
      </c>
      <c r="P33">
        <v>1520827193</v>
      </c>
      <c r="Q33">
        <v>2098</v>
      </c>
      <c r="S33" t="s">
        <v>59</v>
      </c>
      <c r="T33" t="s">
        <v>60</v>
      </c>
      <c r="U33">
        <f>MATCH(D33,Отчет!$D$1:$D$65523,0)</f>
        <v>12</v>
      </c>
    </row>
    <row r="34" spans="1:21" x14ac:dyDescent="0.2">
      <c r="A34" s="17">
        <v>1580087569</v>
      </c>
      <c r="B34" s="17">
        <v>5</v>
      </c>
      <c r="C34" s="17" t="s">
        <v>54</v>
      </c>
      <c r="D34" s="17">
        <v>1224594360</v>
      </c>
      <c r="E34" s="7" t="s">
        <v>49</v>
      </c>
      <c r="F34" s="17" t="s">
        <v>64</v>
      </c>
      <c r="G34" s="7" t="s">
        <v>77</v>
      </c>
      <c r="H34" s="17">
        <v>4</v>
      </c>
      <c r="I34" s="17" t="s">
        <v>57</v>
      </c>
      <c r="J34" s="17" t="s">
        <v>58</v>
      </c>
      <c r="L34" s="17">
        <v>20</v>
      </c>
      <c r="M34" s="17">
        <v>4</v>
      </c>
      <c r="N34" s="17">
        <v>1</v>
      </c>
      <c r="O34" s="17">
        <v>1</v>
      </c>
      <c r="P34">
        <v>1520827193</v>
      </c>
      <c r="Q34">
        <v>2098</v>
      </c>
      <c r="S34" t="s">
        <v>59</v>
      </c>
      <c r="T34" t="s">
        <v>60</v>
      </c>
      <c r="U34">
        <f>MATCH(D34,Отчет!$D$1:$D$65523,0)</f>
        <v>23</v>
      </c>
    </row>
    <row r="35" spans="1:21" x14ac:dyDescent="0.2">
      <c r="A35" s="17">
        <v>1584782073</v>
      </c>
      <c r="B35" s="17">
        <v>7</v>
      </c>
      <c r="C35" s="17" t="s">
        <v>54</v>
      </c>
      <c r="D35" s="17">
        <v>1164804549</v>
      </c>
      <c r="E35" s="7" t="s">
        <v>46</v>
      </c>
      <c r="F35" s="17" t="s">
        <v>70</v>
      </c>
      <c r="G35" s="7" t="s">
        <v>77</v>
      </c>
      <c r="H35" s="17">
        <v>4</v>
      </c>
      <c r="I35" s="17" t="s">
        <v>57</v>
      </c>
      <c r="J35" s="17" t="s">
        <v>58</v>
      </c>
      <c r="L35" s="17">
        <v>28</v>
      </c>
      <c r="M35" s="17">
        <v>4</v>
      </c>
      <c r="N35" s="17">
        <v>1</v>
      </c>
      <c r="O35" s="17">
        <v>1</v>
      </c>
      <c r="P35">
        <v>1520827193</v>
      </c>
      <c r="Q35">
        <v>2098</v>
      </c>
      <c r="S35" t="s">
        <v>59</v>
      </c>
      <c r="T35" t="s">
        <v>60</v>
      </c>
      <c r="U35">
        <f>MATCH(D35,Отчет!$D$1:$D$65523,0)</f>
        <v>15</v>
      </c>
    </row>
    <row r="36" spans="1:21" x14ac:dyDescent="0.2">
      <c r="A36" s="17">
        <v>1580087133</v>
      </c>
      <c r="B36" s="17">
        <v>5</v>
      </c>
      <c r="C36" s="17" t="s">
        <v>54</v>
      </c>
      <c r="D36" s="17">
        <v>1164804328</v>
      </c>
      <c r="E36" s="7" t="s">
        <v>51</v>
      </c>
      <c r="F36" s="17" t="s">
        <v>71</v>
      </c>
      <c r="G36" s="7" t="s">
        <v>77</v>
      </c>
      <c r="H36" s="17">
        <v>4</v>
      </c>
      <c r="I36" s="17" t="s">
        <v>57</v>
      </c>
      <c r="J36" s="17" t="s">
        <v>58</v>
      </c>
      <c r="L36" s="17">
        <v>20</v>
      </c>
      <c r="M36" s="17">
        <v>4</v>
      </c>
      <c r="N36" s="17">
        <v>1</v>
      </c>
      <c r="O36" s="17">
        <v>1</v>
      </c>
      <c r="P36">
        <v>1520827193</v>
      </c>
      <c r="Q36">
        <v>2098</v>
      </c>
      <c r="S36" t="s">
        <v>59</v>
      </c>
      <c r="T36" t="s">
        <v>60</v>
      </c>
      <c r="U36">
        <f>MATCH(D36,Отчет!$D$1:$D$65523,0)</f>
        <v>22</v>
      </c>
    </row>
    <row r="37" spans="1:21" x14ac:dyDescent="0.2">
      <c r="A37" s="17">
        <v>1580087275</v>
      </c>
      <c r="B37" s="17">
        <v>9</v>
      </c>
      <c r="C37" s="17" t="s">
        <v>54</v>
      </c>
      <c r="D37" s="17">
        <v>1164804471</v>
      </c>
      <c r="E37" s="7" t="s">
        <v>41</v>
      </c>
      <c r="F37" s="17" t="s">
        <v>76</v>
      </c>
      <c r="G37" s="7" t="s">
        <v>78</v>
      </c>
      <c r="H37" s="17">
        <v>6</v>
      </c>
      <c r="I37" s="17" t="s">
        <v>57</v>
      </c>
      <c r="J37" s="17" t="s">
        <v>58</v>
      </c>
      <c r="L37" s="17">
        <v>54</v>
      </c>
      <c r="M37" s="17">
        <v>6</v>
      </c>
      <c r="N37" s="17">
        <v>1</v>
      </c>
      <c r="O37" s="17">
        <v>1</v>
      </c>
      <c r="P37">
        <v>1520827193</v>
      </c>
      <c r="Q37">
        <v>2098</v>
      </c>
      <c r="S37" t="s">
        <v>79</v>
      </c>
      <c r="T37" t="s">
        <v>60</v>
      </c>
      <c r="U37">
        <f>MATCH(D37,Отчет!$D$1:$D$65523,0)</f>
        <v>24</v>
      </c>
    </row>
    <row r="38" spans="1:21" x14ac:dyDescent="0.2">
      <c r="A38" s="17">
        <v>1580087107</v>
      </c>
      <c r="B38" s="17">
        <v>10</v>
      </c>
      <c r="C38" s="17" t="s">
        <v>54</v>
      </c>
      <c r="D38" s="17">
        <v>1164804328</v>
      </c>
      <c r="E38" s="7" t="s">
        <v>51</v>
      </c>
      <c r="F38" s="17" t="s">
        <v>71</v>
      </c>
      <c r="G38" s="7" t="s">
        <v>78</v>
      </c>
      <c r="H38" s="17">
        <v>6</v>
      </c>
      <c r="I38" s="17" t="s">
        <v>57</v>
      </c>
      <c r="J38" s="17" t="s">
        <v>58</v>
      </c>
      <c r="L38" s="17">
        <v>60</v>
      </c>
      <c r="M38" s="17">
        <v>6</v>
      </c>
      <c r="N38" s="17">
        <v>1</v>
      </c>
      <c r="O38" s="17">
        <v>1</v>
      </c>
      <c r="P38">
        <v>1520827193</v>
      </c>
      <c r="Q38">
        <v>2098</v>
      </c>
      <c r="S38" t="s">
        <v>79</v>
      </c>
      <c r="T38" t="s">
        <v>60</v>
      </c>
      <c r="U38">
        <f>MATCH(D38,Отчет!$D$1:$D$65523,0)</f>
        <v>22</v>
      </c>
    </row>
    <row r="39" spans="1:21" x14ac:dyDescent="0.2">
      <c r="A39" s="17">
        <v>1580087748</v>
      </c>
      <c r="B39" s="17">
        <v>8</v>
      </c>
      <c r="C39" s="17" t="s">
        <v>54</v>
      </c>
      <c r="D39" s="17">
        <v>1164804510</v>
      </c>
      <c r="E39" s="7" t="s">
        <v>50</v>
      </c>
      <c r="F39" s="17" t="s">
        <v>74</v>
      </c>
      <c r="G39" s="7" t="s">
        <v>78</v>
      </c>
      <c r="H39" s="17">
        <v>6</v>
      </c>
      <c r="I39" s="17" t="s">
        <v>57</v>
      </c>
      <c r="J39" s="17" t="s">
        <v>58</v>
      </c>
      <c r="L39" s="17">
        <v>48</v>
      </c>
      <c r="M39" s="17">
        <v>6</v>
      </c>
      <c r="N39" s="17">
        <v>1</v>
      </c>
      <c r="O39" s="17">
        <v>1</v>
      </c>
      <c r="P39">
        <v>1520827193</v>
      </c>
      <c r="Q39">
        <v>2098</v>
      </c>
      <c r="S39" t="s">
        <v>79</v>
      </c>
      <c r="T39" t="s">
        <v>60</v>
      </c>
      <c r="U39">
        <f>MATCH(D39,Отчет!$D$1:$D$65523,0)</f>
        <v>25</v>
      </c>
    </row>
    <row r="40" spans="1:21" x14ac:dyDescent="0.2">
      <c r="A40" s="17">
        <v>1580087047</v>
      </c>
      <c r="B40" s="17">
        <v>10</v>
      </c>
      <c r="C40" s="17" t="s">
        <v>54</v>
      </c>
      <c r="D40" s="17">
        <v>1280146095</v>
      </c>
      <c r="E40" s="7" t="s">
        <v>53</v>
      </c>
      <c r="F40" s="17" t="s">
        <v>65</v>
      </c>
      <c r="G40" s="7" t="s">
        <v>78</v>
      </c>
      <c r="H40" s="17">
        <v>6</v>
      </c>
      <c r="I40" s="17" t="s">
        <v>57</v>
      </c>
      <c r="J40" s="17" t="s">
        <v>58</v>
      </c>
      <c r="L40" s="17">
        <v>60</v>
      </c>
      <c r="M40" s="17">
        <v>6</v>
      </c>
      <c r="N40" s="17">
        <v>1</v>
      </c>
      <c r="O40" s="17">
        <v>1</v>
      </c>
      <c r="P40">
        <v>1520827193</v>
      </c>
      <c r="Q40">
        <v>2098</v>
      </c>
      <c r="S40" t="s">
        <v>79</v>
      </c>
      <c r="T40" t="s">
        <v>60</v>
      </c>
      <c r="U40">
        <f>MATCH(D40,Отчет!$D$1:$D$65523,0)</f>
        <v>20</v>
      </c>
    </row>
    <row r="41" spans="1:21" x14ac:dyDescent="0.2">
      <c r="A41" s="17">
        <v>1580087077</v>
      </c>
      <c r="B41" s="17">
        <v>10</v>
      </c>
      <c r="C41" s="17" t="s">
        <v>54</v>
      </c>
      <c r="D41" s="17">
        <v>1176337823</v>
      </c>
      <c r="E41" s="7" t="s">
        <v>38</v>
      </c>
      <c r="F41" s="17" t="s">
        <v>67</v>
      </c>
      <c r="G41" s="7" t="s">
        <v>78</v>
      </c>
      <c r="H41" s="17">
        <v>6</v>
      </c>
      <c r="I41" s="17" t="s">
        <v>57</v>
      </c>
      <c r="J41" s="17" t="s">
        <v>58</v>
      </c>
      <c r="L41" s="17">
        <v>60</v>
      </c>
      <c r="M41" s="17">
        <v>6</v>
      </c>
      <c r="N41" s="17">
        <v>1</v>
      </c>
      <c r="O41" s="17">
        <v>1</v>
      </c>
      <c r="P41">
        <v>1520827193</v>
      </c>
      <c r="Q41">
        <v>2098</v>
      </c>
      <c r="S41" t="s">
        <v>79</v>
      </c>
      <c r="T41" t="s">
        <v>60</v>
      </c>
      <c r="U41">
        <f>MATCH(D41,Отчет!$D$1:$D$65523,0)</f>
        <v>17</v>
      </c>
    </row>
    <row r="42" spans="1:21" x14ac:dyDescent="0.2">
      <c r="A42" s="17">
        <v>1642816879</v>
      </c>
      <c r="B42" s="17">
        <v>8</v>
      </c>
      <c r="C42" s="17" t="s">
        <v>54</v>
      </c>
      <c r="D42" s="17">
        <v>1164804367</v>
      </c>
      <c r="E42" s="7" t="s">
        <v>42</v>
      </c>
      <c r="F42" s="17" t="s">
        <v>68</v>
      </c>
      <c r="G42" s="7" t="s">
        <v>78</v>
      </c>
      <c r="H42" s="17">
        <v>6</v>
      </c>
      <c r="I42" s="17" t="s">
        <v>57</v>
      </c>
      <c r="J42" s="17" t="s">
        <v>58</v>
      </c>
      <c r="L42" s="17">
        <v>48</v>
      </c>
      <c r="M42" s="17">
        <v>6</v>
      </c>
      <c r="N42" s="17">
        <v>1</v>
      </c>
      <c r="O42" s="17">
        <v>1</v>
      </c>
      <c r="P42">
        <v>1520827193</v>
      </c>
      <c r="Q42">
        <v>2098</v>
      </c>
      <c r="S42" t="s">
        <v>79</v>
      </c>
      <c r="T42" t="s">
        <v>60</v>
      </c>
      <c r="U42">
        <f>MATCH(D42,Отчет!$D$1:$D$65523,0)</f>
        <v>26</v>
      </c>
    </row>
    <row r="43" spans="1:21" x14ac:dyDescent="0.2">
      <c r="A43" s="17">
        <v>1580087576</v>
      </c>
      <c r="B43" s="17">
        <v>10</v>
      </c>
      <c r="C43" s="17" t="s">
        <v>54</v>
      </c>
      <c r="D43" s="17">
        <v>1224594392</v>
      </c>
      <c r="E43" s="7" t="s">
        <v>40</v>
      </c>
      <c r="F43" s="17" t="s">
        <v>63</v>
      </c>
      <c r="G43" s="7" t="s">
        <v>78</v>
      </c>
      <c r="H43" s="17">
        <v>6</v>
      </c>
      <c r="I43" s="17" t="s">
        <v>57</v>
      </c>
      <c r="J43" s="17" t="s">
        <v>58</v>
      </c>
      <c r="L43" s="17">
        <v>60</v>
      </c>
      <c r="M43" s="17">
        <v>6</v>
      </c>
      <c r="N43" s="17">
        <v>1</v>
      </c>
      <c r="O43" s="17">
        <v>1</v>
      </c>
      <c r="P43">
        <v>1520827193</v>
      </c>
      <c r="Q43">
        <v>2098</v>
      </c>
      <c r="S43" t="s">
        <v>79</v>
      </c>
      <c r="T43" t="s">
        <v>60</v>
      </c>
      <c r="U43">
        <f>MATCH(D43,Отчет!$D$1:$D$65523,0)</f>
        <v>13</v>
      </c>
    </row>
    <row r="44" spans="1:21" x14ac:dyDescent="0.2">
      <c r="A44" s="17">
        <v>1580087614</v>
      </c>
      <c r="B44" s="17">
        <v>9</v>
      </c>
      <c r="C44" s="17" t="s">
        <v>54</v>
      </c>
      <c r="D44" s="17">
        <v>1164804497</v>
      </c>
      <c r="E44" s="7" t="s">
        <v>43</v>
      </c>
      <c r="F44" s="17" t="s">
        <v>75</v>
      </c>
      <c r="G44" s="7" t="s">
        <v>78</v>
      </c>
      <c r="H44" s="17">
        <v>6</v>
      </c>
      <c r="I44" s="17" t="s">
        <v>57</v>
      </c>
      <c r="J44" s="17" t="s">
        <v>58</v>
      </c>
      <c r="L44" s="17">
        <v>54</v>
      </c>
      <c r="M44" s="17">
        <v>6</v>
      </c>
      <c r="N44" s="17">
        <v>1</v>
      </c>
      <c r="O44" s="17">
        <v>1</v>
      </c>
      <c r="P44">
        <v>1520827193</v>
      </c>
      <c r="Q44">
        <v>2098</v>
      </c>
      <c r="S44" t="s">
        <v>79</v>
      </c>
      <c r="T44" t="s">
        <v>60</v>
      </c>
      <c r="U44">
        <f>MATCH(D44,Отчет!$D$1:$D$65523,0)</f>
        <v>27</v>
      </c>
    </row>
    <row r="45" spans="1:21" x14ac:dyDescent="0.2">
      <c r="A45" s="17">
        <v>1580087017</v>
      </c>
      <c r="B45" s="17">
        <v>9</v>
      </c>
      <c r="C45" s="17" t="s">
        <v>54</v>
      </c>
      <c r="D45" s="17">
        <v>1164804575</v>
      </c>
      <c r="E45" s="7" t="s">
        <v>52</v>
      </c>
      <c r="F45" s="17" t="s">
        <v>73</v>
      </c>
      <c r="G45" s="7" t="s">
        <v>78</v>
      </c>
      <c r="H45" s="17">
        <v>6</v>
      </c>
      <c r="I45" s="17" t="s">
        <v>57</v>
      </c>
      <c r="J45" s="17" t="s">
        <v>58</v>
      </c>
      <c r="L45" s="17">
        <v>54</v>
      </c>
      <c r="M45" s="17">
        <v>6</v>
      </c>
      <c r="N45" s="17">
        <v>1</v>
      </c>
      <c r="O45" s="17">
        <v>1</v>
      </c>
      <c r="P45">
        <v>1520827193</v>
      </c>
      <c r="Q45">
        <v>2098</v>
      </c>
      <c r="S45" t="s">
        <v>79</v>
      </c>
      <c r="T45" t="s">
        <v>60</v>
      </c>
      <c r="U45">
        <f>MATCH(D45,Отчет!$D$1:$D$65523,0)</f>
        <v>19</v>
      </c>
    </row>
    <row r="46" spans="1:21" x14ac:dyDescent="0.2">
      <c r="A46" s="17">
        <v>1580087660</v>
      </c>
      <c r="B46" s="17">
        <v>10</v>
      </c>
      <c r="C46" s="17" t="s">
        <v>54</v>
      </c>
      <c r="D46" s="17">
        <v>1224594407</v>
      </c>
      <c r="E46" s="7" t="s">
        <v>48</v>
      </c>
      <c r="F46" s="17" t="s">
        <v>62</v>
      </c>
      <c r="G46" s="7" t="s">
        <v>78</v>
      </c>
      <c r="H46" s="17">
        <v>6</v>
      </c>
      <c r="I46" s="17" t="s">
        <v>57</v>
      </c>
      <c r="J46" s="17" t="s">
        <v>58</v>
      </c>
      <c r="L46" s="17">
        <v>60</v>
      </c>
      <c r="M46" s="17">
        <v>6</v>
      </c>
      <c r="N46" s="17">
        <v>1</v>
      </c>
      <c r="O46" s="17">
        <v>1</v>
      </c>
      <c r="P46">
        <v>1520827193</v>
      </c>
      <c r="Q46">
        <v>2098</v>
      </c>
      <c r="S46" t="s">
        <v>79</v>
      </c>
      <c r="T46" t="s">
        <v>60</v>
      </c>
      <c r="U46">
        <f>MATCH(D46,Отчет!$D$1:$D$65523,0)</f>
        <v>16</v>
      </c>
    </row>
    <row r="47" spans="1:21" x14ac:dyDescent="0.2">
      <c r="A47" s="17">
        <v>1580087696</v>
      </c>
      <c r="B47" s="17">
        <v>10</v>
      </c>
      <c r="C47" s="17" t="s">
        <v>54</v>
      </c>
      <c r="D47" s="17">
        <v>1164804432</v>
      </c>
      <c r="E47" s="7" t="s">
        <v>44</v>
      </c>
      <c r="F47" s="17" t="s">
        <v>69</v>
      </c>
      <c r="G47" s="7" t="s">
        <v>78</v>
      </c>
      <c r="H47" s="17">
        <v>6</v>
      </c>
      <c r="I47" s="17" t="s">
        <v>57</v>
      </c>
      <c r="J47" s="17" t="s">
        <v>58</v>
      </c>
      <c r="L47" s="17">
        <v>60</v>
      </c>
      <c r="M47" s="17">
        <v>6</v>
      </c>
      <c r="N47" s="17">
        <v>1</v>
      </c>
      <c r="O47" s="17">
        <v>1</v>
      </c>
      <c r="P47">
        <v>1520827193</v>
      </c>
      <c r="Q47">
        <v>2098</v>
      </c>
      <c r="S47" t="s">
        <v>79</v>
      </c>
      <c r="T47" t="s">
        <v>60</v>
      </c>
      <c r="U47">
        <f>MATCH(D47,Отчет!$D$1:$D$65523,0)</f>
        <v>12</v>
      </c>
    </row>
    <row r="48" spans="1:21" x14ac:dyDescent="0.2">
      <c r="A48" s="17">
        <v>1580086995</v>
      </c>
      <c r="B48" s="17">
        <v>10</v>
      </c>
      <c r="C48" s="17" t="s">
        <v>54</v>
      </c>
      <c r="D48" s="17">
        <v>1181020562</v>
      </c>
      <c r="E48" s="7" t="s">
        <v>37</v>
      </c>
      <c r="F48" s="17" t="s">
        <v>66</v>
      </c>
      <c r="G48" s="7" t="s">
        <v>78</v>
      </c>
      <c r="H48" s="17">
        <v>6</v>
      </c>
      <c r="I48" s="17" t="s">
        <v>57</v>
      </c>
      <c r="J48" s="17" t="s">
        <v>58</v>
      </c>
      <c r="L48" s="17">
        <v>60</v>
      </c>
      <c r="M48" s="17">
        <v>6</v>
      </c>
      <c r="N48" s="17">
        <v>1</v>
      </c>
      <c r="O48" s="17">
        <v>1</v>
      </c>
      <c r="P48">
        <v>1520827193</v>
      </c>
      <c r="Q48">
        <v>2098</v>
      </c>
      <c r="S48" t="s">
        <v>79</v>
      </c>
      <c r="T48" t="s">
        <v>60</v>
      </c>
      <c r="U48">
        <f>MATCH(D48,Отчет!$D$1:$D$65523,0)</f>
        <v>21</v>
      </c>
    </row>
    <row r="49" spans="1:21" x14ac:dyDescent="0.2">
      <c r="A49" s="17">
        <v>1580087305</v>
      </c>
      <c r="B49" s="17">
        <v>10</v>
      </c>
      <c r="C49" s="17" t="s">
        <v>54</v>
      </c>
      <c r="D49" s="17">
        <v>1231741399</v>
      </c>
      <c r="E49" s="7" t="s">
        <v>39</v>
      </c>
      <c r="F49" s="17" t="s">
        <v>61</v>
      </c>
      <c r="G49" s="7" t="s">
        <v>78</v>
      </c>
      <c r="H49" s="17">
        <v>6</v>
      </c>
      <c r="I49" s="17" t="s">
        <v>57</v>
      </c>
      <c r="J49" s="17" t="s">
        <v>58</v>
      </c>
      <c r="L49" s="17">
        <v>60</v>
      </c>
      <c r="M49" s="17">
        <v>6</v>
      </c>
      <c r="N49" s="17">
        <v>1</v>
      </c>
      <c r="O49" s="17">
        <v>1</v>
      </c>
      <c r="P49">
        <v>1520827193</v>
      </c>
      <c r="Q49">
        <v>2098</v>
      </c>
      <c r="S49" t="s">
        <v>79</v>
      </c>
      <c r="T49" t="s">
        <v>60</v>
      </c>
      <c r="U49">
        <f>MATCH(D49,Отчет!$D$1:$D$65523,0)</f>
        <v>14</v>
      </c>
    </row>
    <row r="50" spans="1:21" x14ac:dyDescent="0.2">
      <c r="A50" s="17">
        <v>1584781488</v>
      </c>
      <c r="B50" s="17">
        <v>10</v>
      </c>
      <c r="C50" s="17" t="s">
        <v>54</v>
      </c>
      <c r="D50" s="17">
        <v>1164804549</v>
      </c>
      <c r="E50" s="7" t="s">
        <v>46</v>
      </c>
      <c r="F50" s="17" t="s">
        <v>70</v>
      </c>
      <c r="G50" s="7" t="s">
        <v>78</v>
      </c>
      <c r="H50" s="17">
        <v>6</v>
      </c>
      <c r="I50" s="17" t="s">
        <v>57</v>
      </c>
      <c r="J50" s="17" t="s">
        <v>58</v>
      </c>
      <c r="L50" s="17">
        <v>60</v>
      </c>
      <c r="M50" s="17">
        <v>6</v>
      </c>
      <c r="N50" s="17">
        <v>1</v>
      </c>
      <c r="O50" s="17">
        <v>1</v>
      </c>
      <c r="P50">
        <v>1520827193</v>
      </c>
      <c r="Q50">
        <v>2098</v>
      </c>
      <c r="S50" t="s">
        <v>79</v>
      </c>
      <c r="T50" t="s">
        <v>60</v>
      </c>
      <c r="U50">
        <f>MATCH(D50,Отчет!$D$1:$D$65523,0)</f>
        <v>15</v>
      </c>
    </row>
    <row r="51" spans="1:21" x14ac:dyDescent="0.2">
      <c r="A51" s="17">
        <v>1584781504</v>
      </c>
      <c r="B51" s="17">
        <v>8</v>
      </c>
      <c r="C51" s="17" t="s">
        <v>54</v>
      </c>
      <c r="D51" s="17">
        <v>1164804614</v>
      </c>
      <c r="E51" s="7" t="s">
        <v>47</v>
      </c>
      <c r="F51" s="17" t="s">
        <v>72</v>
      </c>
      <c r="G51" s="7" t="s">
        <v>78</v>
      </c>
      <c r="H51" s="17">
        <v>6</v>
      </c>
      <c r="I51" s="17" t="s">
        <v>57</v>
      </c>
      <c r="J51" s="17" t="s">
        <v>58</v>
      </c>
      <c r="L51" s="17">
        <v>48</v>
      </c>
      <c r="M51" s="17">
        <v>6</v>
      </c>
      <c r="N51" s="17">
        <v>1</v>
      </c>
      <c r="O51" s="17">
        <v>1</v>
      </c>
      <c r="P51">
        <v>1520827193</v>
      </c>
      <c r="Q51">
        <v>2098</v>
      </c>
      <c r="S51" t="s">
        <v>79</v>
      </c>
      <c r="T51" t="s">
        <v>60</v>
      </c>
      <c r="U51">
        <f>MATCH(D51,Отчет!$D$1:$D$65523,0)</f>
        <v>28</v>
      </c>
    </row>
    <row r="52" spans="1:21" x14ac:dyDescent="0.2">
      <c r="A52" s="17">
        <v>1580087522</v>
      </c>
      <c r="B52" s="17">
        <v>10</v>
      </c>
      <c r="C52" s="17" t="s">
        <v>54</v>
      </c>
      <c r="D52" s="17">
        <v>1224594360</v>
      </c>
      <c r="E52" s="7" t="s">
        <v>49</v>
      </c>
      <c r="F52" s="17" t="s">
        <v>64</v>
      </c>
      <c r="G52" s="7" t="s">
        <v>78</v>
      </c>
      <c r="H52" s="17">
        <v>6</v>
      </c>
      <c r="I52" s="17" t="s">
        <v>57</v>
      </c>
      <c r="J52" s="17" t="s">
        <v>58</v>
      </c>
      <c r="L52" s="17">
        <v>60</v>
      </c>
      <c r="M52" s="17">
        <v>6</v>
      </c>
      <c r="N52" s="17">
        <v>1</v>
      </c>
      <c r="O52" s="17">
        <v>1</v>
      </c>
      <c r="P52">
        <v>1520827193</v>
      </c>
      <c r="Q52">
        <v>2098</v>
      </c>
      <c r="S52" t="s">
        <v>79</v>
      </c>
      <c r="T52" t="s">
        <v>60</v>
      </c>
      <c r="U52">
        <f>MATCH(D52,Отчет!$D$1:$D$65523,0)</f>
        <v>23</v>
      </c>
    </row>
    <row r="53" spans="1:21" x14ac:dyDescent="0.2">
      <c r="A53" s="17">
        <v>1580087395</v>
      </c>
      <c r="B53" s="17">
        <v>10</v>
      </c>
      <c r="C53" s="17" t="s">
        <v>54</v>
      </c>
      <c r="D53" s="17">
        <v>1164804445</v>
      </c>
      <c r="E53" s="7" t="s">
        <v>45</v>
      </c>
      <c r="F53" s="17" t="s">
        <v>55</v>
      </c>
      <c r="G53" s="7" t="s">
        <v>78</v>
      </c>
      <c r="H53" s="17">
        <v>6</v>
      </c>
      <c r="I53" s="17" t="s">
        <v>57</v>
      </c>
      <c r="J53" s="17" t="s">
        <v>58</v>
      </c>
      <c r="L53" s="17">
        <v>60</v>
      </c>
      <c r="M53" s="17">
        <v>6</v>
      </c>
      <c r="N53" s="17">
        <v>1</v>
      </c>
      <c r="O53" s="17">
        <v>1</v>
      </c>
      <c r="P53">
        <v>1520827193</v>
      </c>
      <c r="Q53">
        <v>2098</v>
      </c>
      <c r="S53" t="s">
        <v>79</v>
      </c>
      <c r="T53" t="s">
        <v>60</v>
      </c>
      <c r="U53">
        <f>MATCH(D53,Отчет!$D$1:$D$65523,0)</f>
        <v>18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2006-05-18T19:55:00Z</dcterms:created>
  <dcterms:modified xsi:type="dcterms:W3CDTF">2017-01-19T16:38:33Z</dcterms:modified>
</cp:coreProperties>
</file>