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D13" i="1" l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12" i="1"/>
  <c r="N31" i="1"/>
  <c r="N13" i="1"/>
  <c r="N22" i="1"/>
  <c r="N38" i="1"/>
  <c r="N30" i="1"/>
  <c r="N21" i="1"/>
  <c r="N36" i="1"/>
  <c r="N33" i="1"/>
  <c r="N16" i="1"/>
  <c r="N34" i="1"/>
  <c r="N17" i="1"/>
  <c r="N32" i="1"/>
  <c r="N23" i="1"/>
  <c r="N12" i="1"/>
  <c r="N18" i="1"/>
  <c r="N20" i="1"/>
  <c r="N24" i="1"/>
  <c r="N25" i="1"/>
  <c r="N14" i="1"/>
  <c r="N28" i="1"/>
  <c r="N19" i="1"/>
  <c r="N15" i="1"/>
  <c r="N35" i="1"/>
  <c r="N37" i="1"/>
  <c r="N26" i="1"/>
  <c r="N27" i="1"/>
  <c r="M31" i="1"/>
  <c r="M13" i="1"/>
  <c r="M22" i="1"/>
  <c r="M38" i="1"/>
  <c r="M30" i="1"/>
  <c r="M21" i="1"/>
  <c r="M36" i="1"/>
  <c r="M33" i="1"/>
  <c r="M16" i="1"/>
  <c r="M34" i="1"/>
  <c r="M17" i="1"/>
  <c r="M32" i="1"/>
  <c r="M23" i="1"/>
  <c r="M12" i="1"/>
  <c r="M18" i="1"/>
  <c r="M20" i="1"/>
  <c r="M24" i="1"/>
  <c r="M25" i="1"/>
  <c r="M14" i="1"/>
  <c r="M28" i="1"/>
  <c r="M19" i="1"/>
  <c r="M15" i="1"/>
  <c r="M35" i="1"/>
  <c r="M37" i="1"/>
  <c r="M26" i="1"/>
  <c r="M27" i="1"/>
  <c r="N29" i="1"/>
  <c r="M29" i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3" i="2"/>
</calcChain>
</file>

<file path=xl/sharedStrings.xml><?xml version="1.0" encoding="utf-8"?>
<sst xmlns="http://schemas.openxmlformats.org/spreadsheetml/2006/main" count="514" uniqueCount="141">
  <si>
    <t>Студент</t>
  </si>
  <si>
    <t>Группа</t>
  </si>
  <si>
    <t>Число текущих кредитов: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</si>
  <si>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</si>
  <si>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</si>
  <si>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</si>
  <si>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</si>
  <si>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</si>
  <si>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</si>
  <si>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</si>
  <si>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</si>
  <si>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</si>
  <si>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</si>
  <si>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</si>
  <si>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</si>
  <si>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Сумма всех оценок</t>
  </si>
  <si>
    <t>Количество всех оценок</t>
  </si>
  <si>
    <t>Номер Row</t>
  </si>
  <si>
    <t>Номер места</t>
  </si>
  <si>
    <t>Вид записи ИУП</t>
  </si>
  <si>
    <t>Вид записи РУП</t>
  </si>
  <si>
    <t>Учебный план</t>
  </si>
  <si>
    <t>Фамилия Имя Отчество</t>
  </si>
  <si>
    <t>Айрапетян Асмик Гагиковна</t>
  </si>
  <si>
    <t>Байхэти Тохэтицзян</t>
  </si>
  <si>
    <t>Бахтин Павел Денисович</t>
  </si>
  <si>
    <t>Буслаева Елена Григорьевна</t>
  </si>
  <si>
    <t>Гюлер Озан</t>
  </si>
  <si>
    <t>Дзюба Кирилл Андреевич</t>
  </si>
  <si>
    <t>Евпак Евгения Геннадьевна</t>
  </si>
  <si>
    <t>Зимирева Александра Сергеевна</t>
  </si>
  <si>
    <t>Игумнова Маргарита Алексеевна</t>
  </si>
  <si>
    <t>Кадырова Алина Ринатовна</t>
  </si>
  <si>
    <t>Кучменко Евгения Евгеньевна</t>
  </si>
  <si>
    <t>Кызынгашева Елена Сергеевна</t>
  </si>
  <si>
    <t>Леви Джошуа Виней</t>
  </si>
  <si>
    <t>Мазинг Анна Николаевна</t>
  </si>
  <si>
    <t>Мансано Гарсиа Херардо</t>
  </si>
  <si>
    <t>Назаренко Наталия Николаевна</t>
  </si>
  <si>
    <t>Нехайчик Ольга Вадимовна</t>
  </si>
  <si>
    <t>Новикова Елена Михайловна</t>
  </si>
  <si>
    <t>Протасова Алёна Игоревна</t>
  </si>
  <si>
    <t>Самохина Любовь Андреевна</t>
  </si>
  <si>
    <t>Сартаков Василий Андреевич</t>
  </si>
  <si>
    <t>Суворова Майя Андреевна</t>
  </si>
  <si>
    <t>Тертышная Екатерина Сергеевна</t>
  </si>
  <si>
    <t>Титова Мария Александровна</t>
  </si>
  <si>
    <t>Трунина Анастасия Алексеевна</t>
  </si>
  <si>
    <t>Тюрин Денис Вячеславович</t>
  </si>
  <si>
    <t>Шашкеев Константин Александрович</t>
  </si>
  <si>
    <t>МУН141</t>
  </si>
  <si>
    <t>М141МУИНН030</t>
  </si>
  <si>
    <t>Научно-исследовательская  практика</t>
  </si>
  <si>
    <t>Экзамен</t>
  </si>
  <si>
    <t>2015/2016 учебный год 3 модуль</t>
  </si>
  <si>
    <t>Управление в сфере науки, технологий и инноваций</t>
  </si>
  <si>
    <t>М141МУИНН018</t>
  </si>
  <si>
    <t>М141МУИНН027</t>
  </si>
  <si>
    <t>М141МУИНН026</t>
  </si>
  <si>
    <t>М141МУИНН012</t>
  </si>
  <si>
    <t>М141МУИНН008</t>
  </si>
  <si>
    <t>М141МУИНН025</t>
  </si>
  <si>
    <t>М141МУИНН014</t>
  </si>
  <si>
    <t>ikPlanned</t>
  </si>
  <si>
    <t>М141МУИНН022</t>
  </si>
  <si>
    <t>М141МУИНН009</t>
  </si>
  <si>
    <t>М141МУИНН024</t>
  </si>
  <si>
    <t>М141МУИНН013</t>
  </si>
  <si>
    <t>М141МУИНН021</t>
  </si>
  <si>
    <t>М141МУИНН010</t>
  </si>
  <si>
    <t>М141МУИНН016</t>
  </si>
  <si>
    <t>М141МУИНН028</t>
  </si>
  <si>
    <t>М141МУИНН015</t>
  </si>
  <si>
    <t>М141МУИНН019</t>
  </si>
  <si>
    <t>М141МУИНН029</t>
  </si>
  <si>
    <t>М141МУИНН007</t>
  </si>
  <si>
    <t>М141МУИНН023</t>
  </si>
  <si>
    <t>М141МУИНН011</t>
  </si>
  <si>
    <t>М141МУИНН017</t>
  </si>
  <si>
    <t>М141МУИНН020</t>
  </si>
  <si>
    <t>М141МУИНН006</t>
  </si>
  <si>
    <t>М141МУИНН001</t>
  </si>
  <si>
    <t>М141МУИНН005</t>
  </si>
  <si>
    <t>Защита выпускной квалификационной работы</t>
  </si>
  <si>
    <t>2015/2016 учебный год 4 модуль</t>
  </si>
  <si>
    <t>Международные стратегические альянсы</t>
  </si>
  <si>
    <t>stChoosen</t>
  </si>
  <si>
    <t>Судебная, прокурорская и правоохранительная деятельность в Российской Федерации</t>
  </si>
  <si>
    <t>stFacultative</t>
  </si>
  <si>
    <t>2 - 4</t>
  </si>
  <si>
    <t>5 - 8</t>
  </si>
  <si>
    <t>10 - 15</t>
  </si>
  <si>
    <t>18 - 19</t>
  </si>
  <si>
    <t>23 - 24</t>
  </si>
  <si>
    <t>Hayrapetyan Hasmik</t>
  </si>
  <si>
    <t>Nekhaychik Olga</t>
  </si>
  <si>
    <t>Protasova Alena</t>
  </si>
  <si>
    <t>Bakhtin Pavel</t>
  </si>
  <si>
    <t>Suvorova Maya</t>
  </si>
  <si>
    <t>Kadyrova Alina</t>
  </si>
  <si>
    <t>Shashkeev Konstantin</t>
  </si>
  <si>
    <t>Manzano Gerardo</t>
  </si>
  <si>
    <t>Igumnova Margarita</t>
  </si>
  <si>
    <t>Tertyshnaya Ekaterina</t>
  </si>
  <si>
    <t>Evpak Evgenia</t>
  </si>
  <si>
    <t>Kyzyngasheva Elena</t>
  </si>
  <si>
    <t>Nazarenko Natalia</t>
  </si>
  <si>
    <t>Sartakov Vasiliy</t>
  </si>
  <si>
    <t>Dzhuba Kirill</t>
  </si>
  <si>
    <t>Levy Joshua</t>
  </si>
  <si>
    <t>Baiheti Tuohetijiang</t>
  </si>
  <si>
    <t>Buslaeva Elena</t>
  </si>
  <si>
    <t>Mazing Anna</t>
  </si>
  <si>
    <t>Guler Ozan</t>
  </si>
  <si>
    <t>Trunina Anastasia</t>
  </si>
  <si>
    <t>Kuchmenko Evgenia</t>
  </si>
  <si>
    <t>Zimireva Alexandra</t>
  </si>
  <si>
    <t>Titova Maria</t>
  </si>
  <si>
    <t>Novikova Elena</t>
  </si>
  <si>
    <t>Samokhina Lyubov</t>
  </si>
  <si>
    <t>Tyurin Denis</t>
  </si>
  <si>
    <t>Rating grade</t>
  </si>
  <si>
    <t>Total number of ECTS</t>
  </si>
  <si>
    <t>Average grade</t>
  </si>
  <si>
    <t>Lowest grade</t>
  </si>
  <si>
    <t>Unsatisfactiry grades</t>
  </si>
  <si>
    <t>Number of satisfactory grades</t>
  </si>
  <si>
    <t>Current rating (prior to re-exams)</t>
  </si>
  <si>
    <t>Institute for Statistical Studies and Economics of Knowledge</t>
  </si>
  <si>
    <t>Master's Programme "Governance of Science, Technology and Innovation"</t>
  </si>
  <si>
    <t>Up to the date: 01.07.2016</t>
  </si>
  <si>
    <t>Terms covered: 2nd semester of 2015/2016</t>
  </si>
  <si>
    <t>Master degree students , 2nd year</t>
  </si>
  <si>
    <t>Examination</t>
  </si>
  <si>
    <t>3 module 2015/2016</t>
  </si>
  <si>
    <t>4 module 2015/2016</t>
  </si>
  <si>
    <t>Student</t>
  </si>
  <si>
    <t>Place in rating</t>
  </si>
  <si>
    <t>Research Internship</t>
  </si>
  <si>
    <t>Master Thesis Defense</t>
  </si>
  <si>
    <t>International Strategic Alliances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</si>
</sst>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2"/>
      <name val="Arial Cyr"/>
      <charset val="204"/>
    </font>
    <font>
      <b/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1" xfId="0" applyFill="1" applyBorder="1" applyAlignment="1">
      <alignment horizontal="left"/>
    </xf>
    <xf numFmtId="2" fontId="2" fillId="0" borderId="2" xfId="0" applyNumberFormat="1" applyFont="1" applyBorder="1" applyAlignment="1">
      <alignment horizontal="center" vertical="center" textRotation="90" wrapText="1"/>
    </xf>
    <xf numFmtId="0" fontId="2" fillId="0" borderId="2" xfId="0" applyNumberFormat="1" applyFont="1" applyBorder="1" applyAlignment="1">
      <alignment horizontal="center" vertical="center" textRotation="90" wrapText="1"/>
    </xf>
    <xf numFmtId="2" fontId="2" fillId="0" borderId="2" xfId="0" applyNumberFormat="1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textRotation="90" wrapText="1"/>
    </xf>
    <xf numFmtId="2" fontId="2" fillId="0" borderId="3" xfId="0" applyNumberFormat="1" applyFont="1" applyBorder="1" applyAlignment="1">
      <alignment horizontal="center" vertical="center" textRotation="90" wrapText="1"/>
    </xf>
    <xf numFmtId="0" fontId="2" fillId="0" borderId="3" xfId="0" applyNumberFormat="1" applyFont="1" applyBorder="1" applyAlignment="1">
      <alignment horizontal="center" vertical="center" textRotation="90" wrapText="1"/>
    </xf>
    <xf numFmtId="2" fontId="2" fillId="0" borderId="3" xfId="0" applyNumberFormat="1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2" fontId="2" fillId="0" borderId="4" xfId="0" applyNumberFormat="1" applyFont="1" applyBorder="1" applyAlignment="1">
      <alignment horizontal="center" vertical="center" textRotation="90" wrapText="1"/>
    </xf>
    <xf numFmtId="0" fontId="2" fillId="0" borderId="4" xfId="0" applyNumberFormat="1" applyFont="1" applyBorder="1" applyAlignment="1">
      <alignment horizontal="center" vertical="center" textRotation="90" wrapText="1"/>
    </xf>
    <xf numFmtId="2" fontId="2" fillId="0" borderId="4" xfId="0" applyNumberFormat="1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horizontal="left" vertical="center"/>
    </xf>
    <xf numFmtId="2" fontId="1" fillId="0" borderId="0" xfId="0" applyNumberFormat="1" applyFont="1" applyFill="1" applyAlignment="1">
      <alignment horizontal="left" vertical="center"/>
    </xf>
    <xf numFmtId="0" fontId="6" fillId="0" borderId="0" xfId="0" applyFont="1"/>
    <xf numFmtId="0" fontId="7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0</xdr:row>
          <xdr:rowOff>190500</xdr:rowOff>
        </xdr:from>
        <xdr:to>
          <xdr:col>5</xdr:col>
          <xdr:colOff>390525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Q45"/>
  <sheetViews>
    <sheetView tabSelected="1" workbookViewId="0">
      <selection activeCell="G64" sqref="G64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0.7109375" style="1" hidden="1" customWidth="1"/>
    <col min="5" max="5" width="16.5703125" style="23" customWidth="1"/>
    <col min="6" max="8" width="10.7109375" style="23" customWidth="1"/>
    <col min="9" max="10" width="10.7109375" style="11" customWidth="1"/>
    <col min="11" max="12" width="10.7109375" style="22" hidden="1" customWidth="1"/>
    <col min="13" max="13" width="10.7109375" style="22" customWidth="1"/>
    <col min="14" max="14" width="10.7109375" style="23" customWidth="1"/>
    <col min="15" max="15" width="10.7109375" style="22" customWidth="1"/>
    <col min="16" max="16" width="10.7109375" style="23" customWidth="1"/>
    <col min="17" max="17" width="10.7109375" style="23" hidden="1" customWidth="1"/>
    <col min="18" max="60" width="10.7109375" style="1" customWidth="1"/>
    <col min="61" max="16384" width="9.140625" style="1"/>
  </cols>
  <sheetData>
    <row r="1" spans="1:17" s="6" customFormat="1" ht="32.25" customHeight="1" x14ac:dyDescent="0.2">
      <c r="A1" s="24" t="s">
        <v>127</v>
      </c>
      <c r="B1" s="19"/>
      <c r="C1" s="9"/>
      <c r="D1" s="18"/>
      <c r="E1" s="19"/>
      <c r="F1" s="19"/>
      <c r="G1" s="19"/>
      <c r="H1" s="19"/>
      <c r="I1" s="9"/>
      <c r="J1" s="9"/>
      <c r="K1" s="18"/>
      <c r="L1" s="18"/>
      <c r="M1" s="39"/>
      <c r="N1" s="39"/>
      <c r="O1" s="39"/>
      <c r="P1" s="39"/>
      <c r="Q1" s="19"/>
    </row>
    <row r="2" spans="1:17" s="5" customFormat="1" ht="15.75" customHeight="1" x14ac:dyDescent="0.2">
      <c r="A2" s="55" t="s">
        <v>130</v>
      </c>
      <c r="B2" s="19"/>
      <c r="C2" s="6"/>
      <c r="D2" s="56"/>
      <c r="E2" s="19"/>
      <c r="F2" s="19"/>
      <c r="G2" s="19"/>
      <c r="H2" s="19"/>
      <c r="I2" s="6"/>
      <c r="J2" s="6"/>
      <c r="K2" s="20"/>
      <c r="L2" s="20"/>
      <c r="M2" s="38"/>
      <c r="N2" s="38"/>
      <c r="O2" s="38"/>
      <c r="P2" s="38"/>
      <c r="Q2" s="21"/>
    </row>
    <row r="3" spans="1:17" s="5" customFormat="1" ht="15.75" customHeight="1" x14ac:dyDescent="0.2">
      <c r="A3" s="55" t="s">
        <v>131</v>
      </c>
      <c r="B3" s="19"/>
      <c r="C3" s="6"/>
      <c r="D3" s="56"/>
      <c r="E3" s="19"/>
      <c r="F3" s="19"/>
      <c r="G3" s="19"/>
      <c r="H3" s="19"/>
      <c r="I3" s="6"/>
      <c r="J3" s="6"/>
      <c r="K3" s="20"/>
      <c r="L3" s="20"/>
      <c r="M3" s="38"/>
      <c r="N3" s="38"/>
      <c r="O3" s="38"/>
      <c r="P3" s="38"/>
      <c r="Q3" s="21"/>
    </row>
    <row r="4" spans="1:17" s="5" customFormat="1" ht="15.75" customHeight="1" x14ac:dyDescent="0.25">
      <c r="A4" s="57" t="s">
        <v>128</v>
      </c>
      <c r="B4" s="19"/>
      <c r="C4" s="6"/>
      <c r="D4" s="56"/>
      <c r="E4" s="19"/>
      <c r="F4" s="19"/>
      <c r="G4" s="19"/>
      <c r="H4" s="19"/>
      <c r="I4" s="6"/>
      <c r="J4" s="6"/>
      <c r="K4" s="20"/>
      <c r="L4" s="20"/>
      <c r="M4" s="20"/>
      <c r="N4" s="21"/>
      <c r="O4" s="20"/>
      <c r="P4" s="21"/>
      <c r="Q4" s="21"/>
    </row>
    <row r="5" spans="1:17" s="5" customFormat="1" ht="15.75" customHeight="1" x14ac:dyDescent="0.25">
      <c r="A5" s="58" t="s">
        <v>129</v>
      </c>
      <c r="B5" s="19"/>
      <c r="C5" s="6"/>
      <c r="D5" s="56"/>
      <c r="E5" s="19"/>
      <c r="F5" s="19"/>
      <c r="G5" s="19"/>
      <c r="H5" s="19"/>
      <c r="I5" s="6"/>
      <c r="J5" s="6"/>
      <c r="K5" s="20"/>
      <c r="L5" s="20"/>
      <c r="M5" s="20"/>
      <c r="N5" s="21"/>
      <c r="O5" s="20"/>
      <c r="P5" s="21"/>
      <c r="Q5" s="21"/>
    </row>
    <row r="6" spans="1:17" s="5" customFormat="1" ht="15.75" customHeight="1" x14ac:dyDescent="0.25">
      <c r="A6" s="58" t="s">
        <v>132</v>
      </c>
      <c r="B6" s="19"/>
      <c r="C6" s="4"/>
      <c r="E6" s="21"/>
      <c r="F6" s="21"/>
      <c r="G6" s="21"/>
      <c r="H6" s="21"/>
      <c r="I6" s="10"/>
      <c r="J6" s="10"/>
      <c r="K6" s="20"/>
      <c r="L6" s="20"/>
      <c r="M6" s="20"/>
      <c r="N6" s="21"/>
      <c r="O6" s="20"/>
      <c r="P6" s="21"/>
      <c r="Q6" s="21"/>
    </row>
    <row r="7" spans="1:17" s="5" customFormat="1" ht="15.75" customHeight="1" x14ac:dyDescent="0.2">
      <c r="A7" s="16"/>
      <c r="E7" s="21"/>
      <c r="F7" s="21"/>
      <c r="G7" s="21"/>
      <c r="H7" s="21"/>
      <c r="I7" s="10"/>
      <c r="J7" s="10"/>
      <c r="K7" s="20"/>
      <c r="L7" s="20"/>
      <c r="M7" s="20"/>
      <c r="N7" s="21"/>
      <c r="O7" s="20"/>
      <c r="P7" s="21"/>
      <c r="Q7" s="21"/>
    </row>
    <row r="8" spans="1:17" s="2" customFormat="1" ht="30.75" customHeight="1" x14ac:dyDescent="0.2">
      <c r="A8" s="37" t="s">
        <v>137</v>
      </c>
      <c r="B8" s="37" t="s">
        <v>136</v>
      </c>
      <c r="C8" s="37" t="s">
        <v>3</v>
      </c>
      <c r="E8" s="25" t="s">
        <v>134</v>
      </c>
      <c r="F8" s="36" t="s">
        <v>135</v>
      </c>
      <c r="G8" s="37"/>
      <c r="H8" s="37"/>
      <c r="I8" s="43" t="s">
        <v>121</v>
      </c>
      <c r="J8" s="44" t="s">
        <v>122</v>
      </c>
      <c r="K8" s="35" t="s">
        <v>15</v>
      </c>
      <c r="L8" s="35" t="s">
        <v>16</v>
      </c>
      <c r="M8" s="45" t="s">
        <v>123</v>
      </c>
      <c r="N8" s="46" t="s">
        <v>124</v>
      </c>
      <c r="O8" s="35" t="s">
        <v>125</v>
      </c>
      <c r="P8" s="35" t="s">
        <v>126</v>
      </c>
      <c r="Q8" s="40" t="s">
        <v>18</v>
      </c>
    </row>
    <row r="9" spans="1:17" s="2" customFormat="1" ht="20.25" customHeight="1" x14ac:dyDescent="0.2">
      <c r="A9" s="37"/>
      <c r="B9" s="37"/>
      <c r="C9" s="37"/>
      <c r="E9" s="25" t="s">
        <v>133</v>
      </c>
      <c r="F9" s="36" t="s">
        <v>133</v>
      </c>
      <c r="G9" s="37"/>
      <c r="H9" s="37"/>
      <c r="I9" s="47"/>
      <c r="J9" s="48"/>
      <c r="K9" s="35"/>
      <c r="L9" s="35"/>
      <c r="M9" s="49"/>
      <c r="N9" s="50"/>
      <c r="O9" s="35"/>
      <c r="P9" s="35"/>
      <c r="Q9" s="40"/>
    </row>
    <row r="10" spans="1:17" s="3" customFormat="1" ht="200.1" customHeight="1" x14ac:dyDescent="0.2">
      <c r="A10" s="37"/>
      <c r="B10" s="37"/>
      <c r="C10" s="37"/>
      <c r="D10" s="17" t="s">
        <v>17</v>
      </c>
      <c r="E10" s="26" t="s">
        <v>138</v>
      </c>
      <c r="F10" s="26" t="s">
        <v>139</v>
      </c>
      <c r="G10" s="26" t="s">
        <v>140</v>
      </c>
      <c r="H10" s="26" t="s">
        <v>87</v>
      </c>
      <c r="I10" s="47"/>
      <c r="J10" s="48"/>
      <c r="K10" s="35"/>
      <c r="L10" s="35"/>
      <c r="M10" s="49"/>
      <c r="N10" s="50"/>
      <c r="O10" s="35"/>
      <c r="P10" s="35"/>
      <c r="Q10" s="40"/>
    </row>
    <row r="11" spans="1:17" s="8" customFormat="1" ht="18.75" customHeight="1" x14ac:dyDescent="0.2">
      <c r="A11" s="41" t="s">
        <v>2</v>
      </c>
      <c r="B11" s="41"/>
      <c r="C11" s="41"/>
      <c r="E11" s="27">
        <v>15</v>
      </c>
      <c r="F11" s="27">
        <v>6</v>
      </c>
      <c r="G11" s="27">
        <v>3</v>
      </c>
      <c r="H11" s="27">
        <v>0</v>
      </c>
      <c r="I11" s="51"/>
      <c r="J11" s="52"/>
      <c r="K11" s="35"/>
      <c r="L11" s="35"/>
      <c r="M11" s="53"/>
      <c r="N11" s="54"/>
      <c r="O11" s="35"/>
      <c r="P11" s="35"/>
      <c r="Q11" s="40"/>
    </row>
    <row r="12" spans="1:17" x14ac:dyDescent="0.2">
      <c r="A12" s="28">
        <v>1</v>
      </c>
      <c r="B12" s="42" t="s">
        <v>101</v>
      </c>
      <c r="C12" s="29">
        <v>543562702</v>
      </c>
      <c r="D12" s="1">
        <f>MATCH(C12,Данные!$D:$D,0)</f>
        <v>3</v>
      </c>
      <c r="E12" s="30">
        <v>10</v>
      </c>
      <c r="F12" s="30">
        <v>10</v>
      </c>
      <c r="G12" s="30"/>
      <c r="H12" s="30"/>
      <c r="I12" s="31">
        <v>210</v>
      </c>
      <c r="J12" s="31">
        <v>21</v>
      </c>
      <c r="K12" s="32">
        <v>20</v>
      </c>
      <c r="L12" s="32">
        <v>2</v>
      </c>
      <c r="M12" s="32">
        <f t="shared" ref="M12:M38" si="0">IF(L12 &gt; 0,K12/L12,0)</f>
        <v>10</v>
      </c>
      <c r="N12" s="30">
        <f>MIN($E12:H12)</f>
        <v>10</v>
      </c>
      <c r="O12" s="32"/>
      <c r="P12" s="30">
        <v>2</v>
      </c>
      <c r="Q12" s="23">
        <v>1</v>
      </c>
    </row>
    <row r="13" spans="1:17" x14ac:dyDescent="0.2">
      <c r="A13" s="33" t="s">
        <v>89</v>
      </c>
      <c r="B13" s="42" t="s">
        <v>97</v>
      </c>
      <c r="C13" s="29">
        <v>497172676</v>
      </c>
      <c r="D13" s="1">
        <f>MATCH(C13,Данные!$D:$D,0)</f>
        <v>28</v>
      </c>
      <c r="E13" s="30">
        <v>10</v>
      </c>
      <c r="F13" s="30">
        <v>9</v>
      </c>
      <c r="G13" s="30"/>
      <c r="H13" s="30"/>
      <c r="I13" s="31">
        <v>204</v>
      </c>
      <c r="J13" s="31">
        <v>21</v>
      </c>
      <c r="K13" s="32">
        <v>19</v>
      </c>
      <c r="L13" s="32">
        <v>2</v>
      </c>
      <c r="M13" s="32">
        <f t="shared" si="0"/>
        <v>9.5</v>
      </c>
      <c r="N13" s="30">
        <f>MIN($E13:H13)</f>
        <v>9</v>
      </c>
      <c r="O13" s="32"/>
      <c r="P13" s="30">
        <v>2</v>
      </c>
      <c r="Q13" s="23">
        <v>2</v>
      </c>
    </row>
    <row r="14" spans="1:17" x14ac:dyDescent="0.2">
      <c r="A14" s="34"/>
      <c r="B14" s="42" t="s">
        <v>119</v>
      </c>
      <c r="C14" s="29">
        <v>497172846</v>
      </c>
      <c r="D14" s="1">
        <f>MATCH(C14,Данные!$D:$D,0)</f>
        <v>4</v>
      </c>
      <c r="E14" s="30">
        <v>10</v>
      </c>
      <c r="F14" s="30">
        <v>9</v>
      </c>
      <c r="G14" s="30"/>
      <c r="H14" s="30"/>
      <c r="I14" s="31">
        <v>204</v>
      </c>
      <c r="J14" s="31">
        <v>21</v>
      </c>
      <c r="K14" s="32">
        <v>19</v>
      </c>
      <c r="L14" s="32">
        <v>2</v>
      </c>
      <c r="M14" s="32">
        <f t="shared" si="0"/>
        <v>9.5</v>
      </c>
      <c r="N14" s="30">
        <f>MIN($E14:H14)</f>
        <v>9</v>
      </c>
      <c r="O14" s="32"/>
      <c r="P14" s="30">
        <v>2</v>
      </c>
      <c r="Q14" s="23">
        <v>3</v>
      </c>
    </row>
    <row r="15" spans="1:17" x14ac:dyDescent="0.2">
      <c r="A15" s="34"/>
      <c r="B15" s="42" t="s">
        <v>103</v>
      </c>
      <c r="C15" s="29">
        <v>508400915</v>
      </c>
      <c r="D15" s="1">
        <f>MATCH(C15,Данные!$D:$D,0)</f>
        <v>13</v>
      </c>
      <c r="E15" s="30">
        <v>10</v>
      </c>
      <c r="F15" s="30">
        <v>9</v>
      </c>
      <c r="G15" s="30"/>
      <c r="H15" s="30"/>
      <c r="I15" s="31">
        <v>204</v>
      </c>
      <c r="J15" s="31">
        <v>21</v>
      </c>
      <c r="K15" s="32">
        <v>19</v>
      </c>
      <c r="L15" s="32">
        <v>2</v>
      </c>
      <c r="M15" s="32">
        <f t="shared" si="0"/>
        <v>9.5</v>
      </c>
      <c r="N15" s="30">
        <f>MIN($E15:H15)</f>
        <v>9</v>
      </c>
      <c r="O15" s="32"/>
      <c r="P15" s="30">
        <v>2</v>
      </c>
      <c r="Q15" s="23">
        <v>4</v>
      </c>
    </row>
    <row r="16" spans="1:17" x14ac:dyDescent="0.2">
      <c r="A16" s="33" t="s">
        <v>90</v>
      </c>
      <c r="B16" s="42" t="s">
        <v>99</v>
      </c>
      <c r="C16" s="29">
        <v>497172382</v>
      </c>
      <c r="D16" s="1">
        <f>MATCH(C16,Данные!$D:$D,0)</f>
        <v>24</v>
      </c>
      <c r="E16" s="30">
        <v>10</v>
      </c>
      <c r="F16" s="30">
        <v>8</v>
      </c>
      <c r="G16" s="30"/>
      <c r="H16" s="30"/>
      <c r="I16" s="31">
        <v>198</v>
      </c>
      <c r="J16" s="31">
        <v>21</v>
      </c>
      <c r="K16" s="32">
        <v>18</v>
      </c>
      <c r="L16" s="32">
        <v>2</v>
      </c>
      <c r="M16" s="32">
        <f t="shared" si="0"/>
        <v>9</v>
      </c>
      <c r="N16" s="30">
        <f>MIN($E16:H16)</f>
        <v>8</v>
      </c>
      <c r="O16" s="32"/>
      <c r="P16" s="30">
        <v>2</v>
      </c>
      <c r="Q16" s="23">
        <v>5</v>
      </c>
    </row>
    <row r="17" spans="1:17" x14ac:dyDescent="0.2">
      <c r="A17" s="34"/>
      <c r="B17" s="42" t="s">
        <v>105</v>
      </c>
      <c r="C17" s="29">
        <v>497172708</v>
      </c>
      <c r="D17" s="1">
        <f>MATCH(C17,Данные!$D:$D,0)</f>
        <v>14</v>
      </c>
      <c r="E17" s="30">
        <v>10</v>
      </c>
      <c r="F17" s="30">
        <v>8</v>
      </c>
      <c r="G17" s="30"/>
      <c r="H17" s="30"/>
      <c r="I17" s="31">
        <v>198</v>
      </c>
      <c r="J17" s="31">
        <v>21</v>
      </c>
      <c r="K17" s="32">
        <v>18</v>
      </c>
      <c r="L17" s="32">
        <v>2</v>
      </c>
      <c r="M17" s="32">
        <f t="shared" si="0"/>
        <v>9</v>
      </c>
      <c r="N17" s="30">
        <f>MIN($E17:H17)</f>
        <v>8</v>
      </c>
      <c r="O17" s="32"/>
      <c r="P17" s="30">
        <v>2</v>
      </c>
      <c r="Q17" s="23">
        <v>6</v>
      </c>
    </row>
    <row r="18" spans="1:17" x14ac:dyDescent="0.2">
      <c r="A18" s="34"/>
      <c r="B18" s="42" t="s">
        <v>106</v>
      </c>
      <c r="C18" s="29">
        <v>497172725</v>
      </c>
      <c r="D18" s="1">
        <f>MATCH(C18,Данные!$D:$D,0)</f>
        <v>10</v>
      </c>
      <c r="E18" s="30">
        <v>10</v>
      </c>
      <c r="F18" s="30">
        <v>8</v>
      </c>
      <c r="G18" s="30"/>
      <c r="H18" s="30"/>
      <c r="I18" s="31">
        <v>198</v>
      </c>
      <c r="J18" s="31">
        <v>21</v>
      </c>
      <c r="K18" s="32">
        <v>18</v>
      </c>
      <c r="L18" s="32">
        <v>2</v>
      </c>
      <c r="M18" s="32">
        <f t="shared" si="0"/>
        <v>9</v>
      </c>
      <c r="N18" s="30">
        <f>MIN($E18:H18)</f>
        <v>8</v>
      </c>
      <c r="O18" s="32"/>
      <c r="P18" s="30">
        <v>2</v>
      </c>
      <c r="Q18" s="23">
        <v>7</v>
      </c>
    </row>
    <row r="19" spans="1:17" x14ac:dyDescent="0.2">
      <c r="A19" s="34"/>
      <c r="B19" s="42" t="s">
        <v>98</v>
      </c>
      <c r="C19" s="29">
        <v>497172360</v>
      </c>
      <c r="D19" s="1">
        <f>MATCH(C19,Данные!$D:$D,0)</f>
        <v>8</v>
      </c>
      <c r="E19" s="30">
        <v>10</v>
      </c>
      <c r="F19" s="30">
        <v>8</v>
      </c>
      <c r="G19" s="30"/>
      <c r="H19" s="30"/>
      <c r="I19" s="31">
        <v>198</v>
      </c>
      <c r="J19" s="31">
        <v>21</v>
      </c>
      <c r="K19" s="32">
        <v>18</v>
      </c>
      <c r="L19" s="32">
        <v>2</v>
      </c>
      <c r="M19" s="32">
        <f t="shared" si="0"/>
        <v>9</v>
      </c>
      <c r="N19" s="30">
        <f>MIN($E19:H19)</f>
        <v>8</v>
      </c>
      <c r="O19" s="32"/>
      <c r="P19" s="30">
        <v>2</v>
      </c>
      <c r="Q19" s="23">
        <v>8</v>
      </c>
    </row>
    <row r="20" spans="1:17" x14ac:dyDescent="0.2">
      <c r="A20" s="28">
        <v>9</v>
      </c>
      <c r="B20" s="42" t="s">
        <v>95</v>
      </c>
      <c r="C20" s="29">
        <v>497172371</v>
      </c>
      <c r="D20" s="1">
        <f>MATCH(C20,Данные!$D:$D,0)</f>
        <v>19</v>
      </c>
      <c r="E20" s="30">
        <v>10</v>
      </c>
      <c r="F20" s="30">
        <v>8</v>
      </c>
      <c r="G20" s="30">
        <v>9</v>
      </c>
      <c r="H20" s="30"/>
      <c r="I20" s="31">
        <v>225</v>
      </c>
      <c r="J20" s="31">
        <v>24</v>
      </c>
      <c r="K20" s="32">
        <v>27</v>
      </c>
      <c r="L20" s="32">
        <v>3</v>
      </c>
      <c r="M20" s="32">
        <f t="shared" si="0"/>
        <v>9</v>
      </c>
      <c r="N20" s="30">
        <f>MIN($E20:H20)</f>
        <v>8</v>
      </c>
      <c r="O20" s="32"/>
      <c r="P20" s="30">
        <v>3</v>
      </c>
      <c r="Q20" s="23">
        <v>9</v>
      </c>
    </row>
    <row r="21" spans="1:17" x14ac:dyDescent="0.2">
      <c r="A21" s="33" t="s">
        <v>91</v>
      </c>
      <c r="B21" s="42" t="s">
        <v>104</v>
      </c>
      <c r="C21" s="29">
        <v>497172693</v>
      </c>
      <c r="D21" s="1">
        <f>MATCH(C21,Данные!$D:$D,0)</f>
        <v>22</v>
      </c>
      <c r="E21" s="30">
        <v>10</v>
      </c>
      <c r="F21" s="30">
        <v>7</v>
      </c>
      <c r="G21" s="30"/>
      <c r="H21" s="30">
        <v>10</v>
      </c>
      <c r="I21" s="31">
        <v>192</v>
      </c>
      <c r="J21" s="31">
        <v>21</v>
      </c>
      <c r="K21" s="32">
        <v>27</v>
      </c>
      <c r="L21" s="32">
        <v>3</v>
      </c>
      <c r="M21" s="32">
        <f t="shared" si="0"/>
        <v>9</v>
      </c>
      <c r="N21" s="30">
        <f>MIN($E21:H21)</f>
        <v>7</v>
      </c>
      <c r="O21" s="32"/>
      <c r="P21" s="30">
        <v>3</v>
      </c>
      <c r="Q21" s="23">
        <v>10</v>
      </c>
    </row>
    <row r="22" spans="1:17" x14ac:dyDescent="0.2">
      <c r="A22" s="34"/>
      <c r="B22" s="42" t="s">
        <v>111</v>
      </c>
      <c r="C22" s="29">
        <v>497172415</v>
      </c>
      <c r="D22" s="1">
        <f>MATCH(C22,Данные!$D:$D,0)</f>
        <v>29</v>
      </c>
      <c r="E22" s="30">
        <v>10</v>
      </c>
      <c r="F22" s="30">
        <v>7</v>
      </c>
      <c r="G22" s="30"/>
      <c r="H22" s="30"/>
      <c r="I22" s="31">
        <v>192</v>
      </c>
      <c r="J22" s="31">
        <v>21</v>
      </c>
      <c r="K22" s="32">
        <v>17</v>
      </c>
      <c r="L22" s="32">
        <v>2</v>
      </c>
      <c r="M22" s="32">
        <f t="shared" si="0"/>
        <v>8.5</v>
      </c>
      <c r="N22" s="30">
        <f>MIN($E22:H22)</f>
        <v>7</v>
      </c>
      <c r="O22" s="32"/>
      <c r="P22" s="30">
        <v>2</v>
      </c>
      <c r="Q22" s="23">
        <v>11</v>
      </c>
    </row>
    <row r="23" spans="1:17" x14ac:dyDescent="0.2">
      <c r="A23" s="34"/>
      <c r="B23" s="42" t="s">
        <v>112</v>
      </c>
      <c r="C23" s="29">
        <v>509684937</v>
      </c>
      <c r="D23" s="1">
        <f>MATCH(C23,Данные!$D:$D,0)</f>
        <v>9</v>
      </c>
      <c r="E23" s="30">
        <v>10</v>
      </c>
      <c r="F23" s="30">
        <v>7</v>
      </c>
      <c r="G23" s="30"/>
      <c r="H23" s="30"/>
      <c r="I23" s="31">
        <v>192</v>
      </c>
      <c r="J23" s="31">
        <v>21</v>
      </c>
      <c r="K23" s="32">
        <v>17</v>
      </c>
      <c r="L23" s="32">
        <v>2</v>
      </c>
      <c r="M23" s="32">
        <f t="shared" si="0"/>
        <v>8.5</v>
      </c>
      <c r="N23" s="30">
        <f>MIN($E23:H23)</f>
        <v>7</v>
      </c>
      <c r="O23" s="32"/>
      <c r="P23" s="30">
        <v>2</v>
      </c>
      <c r="Q23" s="23">
        <v>12</v>
      </c>
    </row>
    <row r="24" spans="1:17" x14ac:dyDescent="0.2">
      <c r="A24" s="34"/>
      <c r="B24" s="42" t="s">
        <v>118</v>
      </c>
      <c r="C24" s="29">
        <v>497172880</v>
      </c>
      <c r="D24" s="1">
        <f>MATCH(C24,Данные!$D:$D,0)</f>
        <v>17</v>
      </c>
      <c r="E24" s="30">
        <v>10</v>
      </c>
      <c r="F24" s="30">
        <v>7</v>
      </c>
      <c r="G24" s="30"/>
      <c r="H24" s="30"/>
      <c r="I24" s="31">
        <v>192</v>
      </c>
      <c r="J24" s="31">
        <v>21</v>
      </c>
      <c r="K24" s="32">
        <v>17</v>
      </c>
      <c r="L24" s="32">
        <v>2</v>
      </c>
      <c r="M24" s="32">
        <f t="shared" si="0"/>
        <v>8.5</v>
      </c>
      <c r="N24" s="30">
        <f>MIN($E24:H24)</f>
        <v>7</v>
      </c>
      <c r="O24" s="32"/>
      <c r="P24" s="30">
        <v>2</v>
      </c>
      <c r="Q24" s="23">
        <v>13</v>
      </c>
    </row>
    <row r="25" spans="1:17" x14ac:dyDescent="0.2">
      <c r="A25" s="34"/>
      <c r="B25" s="42" t="s">
        <v>96</v>
      </c>
      <c r="C25" s="29">
        <v>497172776</v>
      </c>
      <c r="D25" s="1">
        <f>MATCH(C25,Данные!$D:$D,0)</f>
        <v>25</v>
      </c>
      <c r="E25" s="30">
        <v>10</v>
      </c>
      <c r="F25" s="30">
        <v>7</v>
      </c>
      <c r="G25" s="30"/>
      <c r="H25" s="30"/>
      <c r="I25" s="31">
        <v>192</v>
      </c>
      <c r="J25" s="31">
        <v>21</v>
      </c>
      <c r="K25" s="32">
        <v>17</v>
      </c>
      <c r="L25" s="32">
        <v>2</v>
      </c>
      <c r="M25" s="32">
        <f t="shared" si="0"/>
        <v>8.5</v>
      </c>
      <c r="N25" s="30">
        <f>MIN($E25:H25)</f>
        <v>7</v>
      </c>
      <c r="O25" s="32"/>
      <c r="P25" s="30">
        <v>2</v>
      </c>
      <c r="Q25" s="23">
        <v>14</v>
      </c>
    </row>
    <row r="26" spans="1:17" x14ac:dyDescent="0.2">
      <c r="A26" s="34"/>
      <c r="B26" s="42" t="s">
        <v>120</v>
      </c>
      <c r="C26" s="29">
        <v>499620779</v>
      </c>
      <c r="D26" s="1">
        <f>MATCH(C26,Данные!$D:$D,0)</f>
        <v>11</v>
      </c>
      <c r="E26" s="30">
        <v>10</v>
      </c>
      <c r="F26" s="30">
        <v>7</v>
      </c>
      <c r="G26" s="30"/>
      <c r="H26" s="30"/>
      <c r="I26" s="31">
        <v>192</v>
      </c>
      <c r="J26" s="31">
        <v>21</v>
      </c>
      <c r="K26" s="32">
        <v>17</v>
      </c>
      <c r="L26" s="32">
        <v>2</v>
      </c>
      <c r="M26" s="32">
        <f t="shared" si="0"/>
        <v>8.5</v>
      </c>
      <c r="N26" s="30">
        <f>MIN($E26:H26)</f>
        <v>7</v>
      </c>
      <c r="O26" s="32"/>
      <c r="P26" s="30">
        <v>2</v>
      </c>
      <c r="Q26" s="23">
        <v>15</v>
      </c>
    </row>
    <row r="27" spans="1:17" x14ac:dyDescent="0.2">
      <c r="A27" s="28">
        <v>16</v>
      </c>
      <c r="B27" s="42" t="s">
        <v>100</v>
      </c>
      <c r="C27" s="29">
        <v>497172865</v>
      </c>
      <c r="D27" s="1">
        <f>MATCH(C27,Данные!$D:$D,0)</f>
        <v>23</v>
      </c>
      <c r="E27" s="30">
        <v>10</v>
      </c>
      <c r="F27" s="30">
        <v>7</v>
      </c>
      <c r="G27" s="30">
        <v>8</v>
      </c>
      <c r="H27" s="30"/>
      <c r="I27" s="31">
        <v>216</v>
      </c>
      <c r="J27" s="31">
        <v>24</v>
      </c>
      <c r="K27" s="32">
        <v>25</v>
      </c>
      <c r="L27" s="32">
        <v>3</v>
      </c>
      <c r="M27" s="32">
        <f t="shared" si="0"/>
        <v>8.3333333333333339</v>
      </c>
      <c r="N27" s="30">
        <f>MIN($E27:H27)</f>
        <v>7</v>
      </c>
      <c r="O27" s="32"/>
      <c r="P27" s="30">
        <v>3</v>
      </c>
      <c r="Q27" s="23">
        <v>16</v>
      </c>
    </row>
    <row r="28" spans="1:17" x14ac:dyDescent="0.2">
      <c r="A28" s="28">
        <v>17</v>
      </c>
      <c r="B28" s="42" t="s">
        <v>107</v>
      </c>
      <c r="C28" s="29">
        <v>497173357</v>
      </c>
      <c r="D28" s="1">
        <f>MATCH(C28,Данные!$D:$D,0)</f>
        <v>20</v>
      </c>
      <c r="E28" s="30">
        <v>9</v>
      </c>
      <c r="F28" s="30">
        <v>9</v>
      </c>
      <c r="G28" s="30">
        <v>8</v>
      </c>
      <c r="H28" s="30"/>
      <c r="I28" s="31">
        <v>213</v>
      </c>
      <c r="J28" s="31">
        <v>24</v>
      </c>
      <c r="K28" s="32">
        <v>26</v>
      </c>
      <c r="L28" s="32">
        <v>3</v>
      </c>
      <c r="M28" s="32">
        <f t="shared" si="0"/>
        <v>8.6666666666666661</v>
      </c>
      <c r="N28" s="30">
        <f>MIN($E28:H28)</f>
        <v>8</v>
      </c>
      <c r="O28" s="32"/>
      <c r="P28" s="30">
        <v>3</v>
      </c>
      <c r="Q28" s="23">
        <v>17</v>
      </c>
    </row>
    <row r="29" spans="1:17" x14ac:dyDescent="0.2">
      <c r="A29" s="33" t="s">
        <v>92</v>
      </c>
      <c r="B29" s="42" t="s">
        <v>94</v>
      </c>
      <c r="C29" s="29">
        <v>541034696</v>
      </c>
      <c r="D29" s="1">
        <f>MATCH(C29,Данные!$D:$D,0)</f>
        <v>6</v>
      </c>
      <c r="E29" s="30">
        <v>10</v>
      </c>
      <c r="F29" s="30">
        <v>6</v>
      </c>
      <c r="G29" s="30"/>
      <c r="H29" s="30"/>
      <c r="I29" s="31">
        <v>186</v>
      </c>
      <c r="J29" s="31">
        <v>21</v>
      </c>
      <c r="K29" s="32">
        <v>16</v>
      </c>
      <c r="L29" s="32">
        <v>2</v>
      </c>
      <c r="M29" s="32">
        <f t="shared" si="0"/>
        <v>8</v>
      </c>
      <c r="N29" s="30">
        <f>MIN($E29:H29)</f>
        <v>6</v>
      </c>
      <c r="O29" s="32"/>
      <c r="P29" s="30">
        <v>2</v>
      </c>
      <c r="Q29" s="23">
        <v>18</v>
      </c>
    </row>
    <row r="30" spans="1:17" x14ac:dyDescent="0.2">
      <c r="A30" s="34"/>
      <c r="B30" s="42" t="s">
        <v>108</v>
      </c>
      <c r="C30" s="29">
        <v>497172808</v>
      </c>
      <c r="D30" s="1">
        <f>MATCH(C30,Данные!$D:$D,0)</f>
        <v>27</v>
      </c>
      <c r="E30" s="30">
        <v>10</v>
      </c>
      <c r="F30" s="30">
        <v>6</v>
      </c>
      <c r="G30" s="30"/>
      <c r="H30" s="30"/>
      <c r="I30" s="31">
        <v>186</v>
      </c>
      <c r="J30" s="31">
        <v>21</v>
      </c>
      <c r="K30" s="32">
        <v>16</v>
      </c>
      <c r="L30" s="32">
        <v>2</v>
      </c>
      <c r="M30" s="32">
        <f t="shared" si="0"/>
        <v>8</v>
      </c>
      <c r="N30" s="30">
        <f>MIN($E30:H30)</f>
        <v>6</v>
      </c>
      <c r="O30" s="32"/>
      <c r="P30" s="30">
        <v>2</v>
      </c>
      <c r="Q30" s="23">
        <v>19</v>
      </c>
    </row>
    <row r="31" spans="1:17" x14ac:dyDescent="0.2">
      <c r="A31" s="28">
        <v>20</v>
      </c>
      <c r="B31" s="42" t="s">
        <v>110</v>
      </c>
      <c r="C31" s="29">
        <v>543570169</v>
      </c>
      <c r="D31" s="1">
        <f>MATCH(C31,Данные!$D:$D,0)</f>
        <v>18</v>
      </c>
      <c r="E31" s="30">
        <v>9</v>
      </c>
      <c r="F31" s="30">
        <v>8</v>
      </c>
      <c r="G31" s="30"/>
      <c r="H31" s="30"/>
      <c r="I31" s="31">
        <v>183</v>
      </c>
      <c r="J31" s="31">
        <v>21</v>
      </c>
      <c r="K31" s="32">
        <v>17</v>
      </c>
      <c r="L31" s="32">
        <v>2</v>
      </c>
      <c r="M31" s="32">
        <f t="shared" si="0"/>
        <v>8.5</v>
      </c>
      <c r="N31" s="30">
        <f>MIN($E31:H31)</f>
        <v>8</v>
      </c>
      <c r="O31" s="32"/>
      <c r="P31" s="30">
        <v>2</v>
      </c>
      <c r="Q31" s="23">
        <v>20</v>
      </c>
    </row>
    <row r="32" spans="1:17" x14ac:dyDescent="0.2">
      <c r="A32" s="28">
        <v>21</v>
      </c>
      <c r="B32" s="42" t="s">
        <v>109</v>
      </c>
      <c r="C32" s="29">
        <v>541036112</v>
      </c>
      <c r="D32" s="1">
        <f>MATCH(C32,Данные!$D:$D,0)</f>
        <v>5</v>
      </c>
      <c r="E32" s="30">
        <v>10</v>
      </c>
      <c r="F32" s="30">
        <v>5</v>
      </c>
      <c r="G32" s="30">
        <v>9</v>
      </c>
      <c r="H32" s="30"/>
      <c r="I32" s="31">
        <v>207</v>
      </c>
      <c r="J32" s="31">
        <v>24</v>
      </c>
      <c r="K32" s="32">
        <v>24</v>
      </c>
      <c r="L32" s="32">
        <v>3</v>
      </c>
      <c r="M32" s="32">
        <f t="shared" si="0"/>
        <v>8</v>
      </c>
      <c r="N32" s="30">
        <f>MIN($E32:H32)</f>
        <v>5</v>
      </c>
      <c r="O32" s="32"/>
      <c r="P32" s="30">
        <v>3</v>
      </c>
      <c r="Q32" s="23">
        <v>21</v>
      </c>
    </row>
    <row r="33" spans="1:17" x14ac:dyDescent="0.2">
      <c r="A33" s="28">
        <v>22</v>
      </c>
      <c r="B33" s="42" t="s">
        <v>102</v>
      </c>
      <c r="C33" s="29">
        <v>497172793</v>
      </c>
      <c r="D33" s="1">
        <f>MATCH(C33,Данные!$D:$D,0)</f>
        <v>16</v>
      </c>
      <c r="E33" s="30">
        <v>8</v>
      </c>
      <c r="F33" s="30">
        <v>10</v>
      </c>
      <c r="G33" s="30"/>
      <c r="H33" s="30"/>
      <c r="I33" s="31">
        <v>180</v>
      </c>
      <c r="J33" s="31">
        <v>21</v>
      </c>
      <c r="K33" s="32">
        <v>18</v>
      </c>
      <c r="L33" s="32">
        <v>2</v>
      </c>
      <c r="M33" s="32">
        <f t="shared" si="0"/>
        <v>9</v>
      </c>
      <c r="N33" s="30">
        <f>MIN($E33:H33)</f>
        <v>8</v>
      </c>
      <c r="O33" s="32"/>
      <c r="P33" s="30">
        <v>2</v>
      </c>
      <c r="Q33" s="23">
        <v>22</v>
      </c>
    </row>
    <row r="34" spans="1:17" x14ac:dyDescent="0.2">
      <c r="A34" s="33" t="s">
        <v>93</v>
      </c>
      <c r="B34" s="42" t="s">
        <v>115</v>
      </c>
      <c r="C34" s="29">
        <v>497172740</v>
      </c>
      <c r="D34" s="1">
        <f>MATCH(C34,Данные!$D:$D,0)</f>
        <v>7</v>
      </c>
      <c r="E34" s="30">
        <v>10</v>
      </c>
      <c r="F34" s="30">
        <v>4</v>
      </c>
      <c r="G34" s="30"/>
      <c r="H34" s="30"/>
      <c r="I34" s="31">
        <v>174</v>
      </c>
      <c r="J34" s="31">
        <v>21</v>
      </c>
      <c r="K34" s="32">
        <v>14</v>
      </c>
      <c r="L34" s="32">
        <v>2</v>
      </c>
      <c r="M34" s="32">
        <f t="shared" si="0"/>
        <v>7</v>
      </c>
      <c r="N34" s="30">
        <f>MIN($E34:H34)</f>
        <v>4</v>
      </c>
      <c r="O34" s="32"/>
      <c r="P34" s="30">
        <v>2</v>
      </c>
      <c r="Q34" s="23">
        <v>23</v>
      </c>
    </row>
    <row r="35" spans="1:17" x14ac:dyDescent="0.2">
      <c r="A35" s="34"/>
      <c r="B35" s="42" t="s">
        <v>117</v>
      </c>
      <c r="C35" s="29">
        <v>497173346</v>
      </c>
      <c r="D35" s="1">
        <f>MATCH(C35,Данные!$D:$D,0)</f>
        <v>26</v>
      </c>
      <c r="E35" s="30">
        <v>10</v>
      </c>
      <c r="F35" s="30">
        <v>4</v>
      </c>
      <c r="G35" s="30"/>
      <c r="H35" s="30"/>
      <c r="I35" s="31">
        <v>174</v>
      </c>
      <c r="J35" s="31">
        <v>21</v>
      </c>
      <c r="K35" s="32">
        <v>14</v>
      </c>
      <c r="L35" s="32">
        <v>2</v>
      </c>
      <c r="M35" s="32">
        <f t="shared" si="0"/>
        <v>7</v>
      </c>
      <c r="N35" s="30">
        <f>MIN($E35:H35)</f>
        <v>4</v>
      </c>
      <c r="O35" s="32"/>
      <c r="P35" s="30">
        <v>2</v>
      </c>
      <c r="Q35" s="23">
        <v>24</v>
      </c>
    </row>
    <row r="36" spans="1:17" x14ac:dyDescent="0.2">
      <c r="A36" s="28">
        <v>25</v>
      </c>
      <c r="B36" s="42" t="s">
        <v>116</v>
      </c>
      <c r="C36" s="29">
        <v>497172393</v>
      </c>
      <c r="D36" s="1">
        <f>MATCH(C36,Данные!$D:$D,0)</f>
        <v>12</v>
      </c>
      <c r="E36" s="30">
        <v>8</v>
      </c>
      <c r="F36" s="30">
        <v>7</v>
      </c>
      <c r="G36" s="30"/>
      <c r="H36" s="30"/>
      <c r="I36" s="31">
        <v>162</v>
      </c>
      <c r="J36" s="31">
        <v>21</v>
      </c>
      <c r="K36" s="32">
        <v>15</v>
      </c>
      <c r="L36" s="32">
        <v>2</v>
      </c>
      <c r="M36" s="32">
        <f t="shared" si="0"/>
        <v>7.5</v>
      </c>
      <c r="N36" s="30">
        <f>MIN($E36:H36)</f>
        <v>7</v>
      </c>
      <c r="O36" s="32"/>
      <c r="P36" s="30">
        <v>2</v>
      </c>
      <c r="Q36" s="23">
        <v>25</v>
      </c>
    </row>
    <row r="37" spans="1:17" x14ac:dyDescent="0.2">
      <c r="A37" s="28">
        <v>26</v>
      </c>
      <c r="B37" s="42" t="s">
        <v>114</v>
      </c>
      <c r="C37" s="29">
        <v>497172404</v>
      </c>
      <c r="D37" s="1">
        <f>MATCH(C37,Данные!$D:$D,0)</f>
        <v>15</v>
      </c>
      <c r="E37" s="30">
        <v>8</v>
      </c>
      <c r="F37" s="30">
        <v>5</v>
      </c>
      <c r="G37" s="30"/>
      <c r="H37" s="30"/>
      <c r="I37" s="31">
        <v>150</v>
      </c>
      <c r="J37" s="31">
        <v>21</v>
      </c>
      <c r="K37" s="32">
        <v>13</v>
      </c>
      <c r="L37" s="32">
        <v>2</v>
      </c>
      <c r="M37" s="32">
        <f t="shared" si="0"/>
        <v>6.5</v>
      </c>
      <c r="N37" s="30">
        <f>MIN($E37:H37)</f>
        <v>5</v>
      </c>
      <c r="O37" s="32"/>
      <c r="P37" s="30">
        <v>2</v>
      </c>
      <c r="Q37" s="23">
        <v>26</v>
      </c>
    </row>
    <row r="38" spans="1:17" x14ac:dyDescent="0.2">
      <c r="A38" s="28">
        <v>27</v>
      </c>
      <c r="B38" s="42" t="s">
        <v>113</v>
      </c>
      <c r="C38" s="29">
        <v>543570430</v>
      </c>
      <c r="D38" s="1">
        <f>MATCH(C38,Данные!$D:$D,0)</f>
        <v>21</v>
      </c>
      <c r="E38" s="30">
        <v>7</v>
      </c>
      <c r="F38" s="30">
        <v>6</v>
      </c>
      <c r="G38" s="30">
        <v>9</v>
      </c>
      <c r="H38" s="30"/>
      <c r="I38" s="31">
        <v>168</v>
      </c>
      <c r="J38" s="31">
        <v>24</v>
      </c>
      <c r="K38" s="32">
        <v>22</v>
      </c>
      <c r="L38" s="32">
        <v>3</v>
      </c>
      <c r="M38" s="32">
        <f t="shared" si="0"/>
        <v>7.333333333333333</v>
      </c>
      <c r="N38" s="30">
        <f>MIN($E38:H38)</f>
        <v>6</v>
      </c>
      <c r="O38" s="32"/>
      <c r="P38" s="30">
        <v>3</v>
      </c>
      <c r="Q38" s="23">
        <v>27</v>
      </c>
    </row>
    <row r="42" spans="1:17" ht="12.75" customHeight="1" x14ac:dyDescent="0.2">
      <c r="D42" s="44" t="s">
        <v>122</v>
      </c>
    </row>
    <row r="43" spans="1:17" x14ac:dyDescent="0.2">
      <c r="D43" s="48"/>
    </row>
    <row r="44" spans="1:17" x14ac:dyDescent="0.2">
      <c r="D44" s="48"/>
    </row>
    <row r="45" spans="1:17" x14ac:dyDescent="0.2">
      <c r="D45" s="52"/>
    </row>
  </sheetData>
  <sortState ref="B12:W38">
    <sortCondition descending="1" ref="M6"/>
  </sortState>
  <mergeCells count="23">
    <mergeCell ref="D42:D45"/>
    <mergeCell ref="Q8:Q11"/>
    <mergeCell ref="A11:C11"/>
    <mergeCell ref="P8:P11"/>
    <mergeCell ref="I8:I11"/>
    <mergeCell ref="K8:K11"/>
    <mergeCell ref="M1:P1"/>
    <mergeCell ref="N8:N11"/>
    <mergeCell ref="L8:L11"/>
    <mergeCell ref="M2:P3"/>
    <mergeCell ref="O8:O11"/>
    <mergeCell ref="B8:B10"/>
    <mergeCell ref="J8:J11"/>
    <mergeCell ref="M8:M11"/>
    <mergeCell ref="C8:C10"/>
    <mergeCell ref="A29:A30"/>
    <mergeCell ref="A34:A35"/>
    <mergeCell ref="F8:H8"/>
    <mergeCell ref="F9:H9"/>
    <mergeCell ref="A13:A15"/>
    <mergeCell ref="A16:A19"/>
    <mergeCell ref="A21:A26"/>
    <mergeCell ref="A8:A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4</xdr:col>
                <xdr:colOff>85725</xdr:colOff>
                <xdr:row>0</xdr:row>
                <xdr:rowOff>190500</xdr:rowOff>
              </from>
              <to>
                <xdr:col>5</xdr:col>
                <xdr:colOff>390525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62"/>
  <sheetViews>
    <sheetView workbookViewId="0"/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5" width="5.42578125" style="15" customWidth="1"/>
    <col min="16" max="16" width="5" customWidth="1"/>
  </cols>
  <sheetData>
    <row r="1" spans="1:21" ht="92.25" customHeight="1" x14ac:dyDescent="0.2">
      <c r="A1" s="14" t="s">
        <v>3</v>
      </c>
      <c r="B1" s="14" t="s">
        <v>4</v>
      </c>
      <c r="C1" s="14" t="s">
        <v>1</v>
      </c>
      <c r="D1" s="14" t="s">
        <v>0</v>
      </c>
      <c r="E1" s="12" t="s">
        <v>22</v>
      </c>
      <c r="F1" s="14" t="s">
        <v>5</v>
      </c>
      <c r="G1" s="12" t="s">
        <v>6</v>
      </c>
      <c r="H1" s="14" t="s">
        <v>7</v>
      </c>
      <c r="I1" s="14" t="s">
        <v>8</v>
      </c>
      <c r="J1" s="14" t="s">
        <v>9</v>
      </c>
      <c r="K1" s="14" t="s">
        <v>10</v>
      </c>
      <c r="L1" s="14" t="s">
        <v>11</v>
      </c>
      <c r="M1" s="14" t="s">
        <v>12</v>
      </c>
      <c r="N1" s="14" t="s">
        <v>13</v>
      </c>
      <c r="O1" s="14" t="s">
        <v>14</v>
      </c>
      <c r="P1" s="14" t="s">
        <v>21</v>
      </c>
      <c r="Q1" s="14" t="s">
        <v>20</v>
      </c>
      <c r="R1" s="14" t="s">
        <v>19</v>
      </c>
      <c r="S1" s="14" t="s">
        <v>17</v>
      </c>
    </row>
    <row r="2" spans="1:21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</row>
    <row r="3" spans="1:21" x14ac:dyDescent="0.2">
      <c r="A3" s="15">
        <v>1025557945</v>
      </c>
      <c r="B3" s="15">
        <v>10</v>
      </c>
      <c r="C3" s="15" t="s">
        <v>50</v>
      </c>
      <c r="D3" s="15">
        <v>543562702</v>
      </c>
      <c r="E3" s="7" t="s">
        <v>37</v>
      </c>
      <c r="F3" s="15" t="s">
        <v>51</v>
      </c>
      <c r="G3" s="7" t="s">
        <v>52</v>
      </c>
      <c r="H3" s="15">
        <v>15</v>
      </c>
      <c r="I3" s="15" t="s">
        <v>53</v>
      </c>
      <c r="J3" s="15" t="s">
        <v>54</v>
      </c>
      <c r="L3" s="15">
        <v>150</v>
      </c>
      <c r="M3" s="15">
        <v>15</v>
      </c>
      <c r="N3" s="15">
        <v>1</v>
      </c>
      <c r="O3" s="15">
        <v>1</v>
      </c>
      <c r="P3">
        <v>974781034</v>
      </c>
      <c r="Q3">
        <v>4347</v>
      </c>
      <c r="T3" t="s">
        <v>55</v>
      </c>
      <c r="U3">
        <f>MATCH(D3,Отчет!$C:$C,0)</f>
        <v>12</v>
      </c>
    </row>
    <row r="4" spans="1:21" x14ac:dyDescent="0.2">
      <c r="A4" s="15">
        <v>1025558009</v>
      </c>
      <c r="B4" s="15">
        <v>10</v>
      </c>
      <c r="C4" s="15" t="s">
        <v>50</v>
      </c>
      <c r="D4" s="15">
        <v>497172846</v>
      </c>
      <c r="E4" s="7" t="s">
        <v>42</v>
      </c>
      <c r="F4" s="15" t="s">
        <v>56</v>
      </c>
      <c r="G4" s="7" t="s">
        <v>52</v>
      </c>
      <c r="H4" s="15">
        <v>15</v>
      </c>
      <c r="I4" s="15" t="s">
        <v>53</v>
      </c>
      <c r="J4" s="15" t="s">
        <v>54</v>
      </c>
      <c r="L4" s="15">
        <v>150</v>
      </c>
      <c r="M4" s="15">
        <v>15</v>
      </c>
      <c r="N4" s="15">
        <v>1</v>
      </c>
      <c r="O4" s="15">
        <v>1</v>
      </c>
      <c r="P4">
        <v>974781034</v>
      </c>
      <c r="Q4">
        <v>4347</v>
      </c>
      <c r="T4" t="s">
        <v>55</v>
      </c>
      <c r="U4">
        <f>MATCH(D4,Отчет!$C:$C,0)</f>
        <v>14</v>
      </c>
    </row>
    <row r="5" spans="1:21" x14ac:dyDescent="0.2">
      <c r="A5" s="15">
        <v>1025557269</v>
      </c>
      <c r="B5" s="15">
        <v>10</v>
      </c>
      <c r="C5" s="15" t="s">
        <v>50</v>
      </c>
      <c r="D5" s="15">
        <v>541036112</v>
      </c>
      <c r="E5" s="7" t="s">
        <v>35</v>
      </c>
      <c r="F5" s="15" t="s">
        <v>57</v>
      </c>
      <c r="G5" s="7" t="s">
        <v>52</v>
      </c>
      <c r="H5" s="15">
        <v>15</v>
      </c>
      <c r="I5" s="15" t="s">
        <v>53</v>
      </c>
      <c r="J5" s="15" t="s">
        <v>54</v>
      </c>
      <c r="L5" s="15">
        <v>150</v>
      </c>
      <c r="M5" s="15">
        <v>15</v>
      </c>
      <c r="N5" s="15">
        <v>1</v>
      </c>
      <c r="O5" s="15">
        <v>1</v>
      </c>
      <c r="P5">
        <v>974781034</v>
      </c>
      <c r="Q5">
        <v>4347</v>
      </c>
      <c r="T5" t="s">
        <v>55</v>
      </c>
      <c r="U5">
        <f>MATCH(D5,Отчет!$C:$C,0)</f>
        <v>32</v>
      </c>
    </row>
    <row r="6" spans="1:21" x14ac:dyDescent="0.2">
      <c r="A6" s="15">
        <v>1541433386</v>
      </c>
      <c r="B6" s="15">
        <v>10</v>
      </c>
      <c r="C6" s="15" t="s">
        <v>50</v>
      </c>
      <c r="D6" s="15">
        <v>541034696</v>
      </c>
      <c r="E6" s="7" t="s">
        <v>23</v>
      </c>
      <c r="F6" s="15" t="s">
        <v>58</v>
      </c>
      <c r="G6" s="7" t="s">
        <v>52</v>
      </c>
      <c r="H6" s="15">
        <v>15</v>
      </c>
      <c r="I6" s="15" t="s">
        <v>53</v>
      </c>
      <c r="J6" s="15" t="s">
        <v>54</v>
      </c>
      <c r="L6" s="15">
        <v>150</v>
      </c>
      <c r="M6" s="15">
        <v>15</v>
      </c>
      <c r="N6" s="15">
        <v>1</v>
      </c>
      <c r="O6" s="15">
        <v>1</v>
      </c>
      <c r="P6">
        <v>974781034</v>
      </c>
      <c r="Q6">
        <v>4347</v>
      </c>
      <c r="T6" t="s">
        <v>55</v>
      </c>
      <c r="U6">
        <f>MATCH(D6,Отчет!$C:$C,0)</f>
        <v>29</v>
      </c>
    </row>
    <row r="7" spans="1:21" x14ac:dyDescent="0.2">
      <c r="A7" s="15">
        <v>1025557426</v>
      </c>
      <c r="B7" s="15">
        <v>10</v>
      </c>
      <c r="C7" s="15" t="s">
        <v>50</v>
      </c>
      <c r="D7" s="15">
        <v>497172740</v>
      </c>
      <c r="E7" s="7" t="s">
        <v>33</v>
      </c>
      <c r="F7" s="15" t="s">
        <v>59</v>
      </c>
      <c r="G7" s="7" t="s">
        <v>52</v>
      </c>
      <c r="H7" s="15">
        <v>15</v>
      </c>
      <c r="I7" s="15" t="s">
        <v>53</v>
      </c>
      <c r="J7" s="15" t="s">
        <v>54</v>
      </c>
      <c r="L7" s="15">
        <v>150</v>
      </c>
      <c r="M7" s="15">
        <v>15</v>
      </c>
      <c r="N7" s="15">
        <v>1</v>
      </c>
      <c r="O7" s="15">
        <v>1</v>
      </c>
      <c r="P7">
        <v>974781034</v>
      </c>
      <c r="Q7">
        <v>4347</v>
      </c>
      <c r="T7" t="s">
        <v>55</v>
      </c>
      <c r="U7">
        <f>MATCH(D7,Отчет!$C:$C,0)</f>
        <v>34</v>
      </c>
    </row>
    <row r="8" spans="1:21" x14ac:dyDescent="0.2">
      <c r="A8" s="15">
        <v>1025558242</v>
      </c>
      <c r="B8" s="15">
        <v>10</v>
      </c>
      <c r="C8" s="15" t="s">
        <v>50</v>
      </c>
      <c r="D8" s="15">
        <v>497172360</v>
      </c>
      <c r="E8" s="7" t="s">
        <v>44</v>
      </c>
      <c r="F8" s="15" t="s">
        <v>60</v>
      </c>
      <c r="G8" s="7" t="s">
        <v>52</v>
      </c>
      <c r="H8" s="15">
        <v>15</v>
      </c>
      <c r="I8" s="15" t="s">
        <v>53</v>
      </c>
      <c r="J8" s="15" t="s">
        <v>54</v>
      </c>
      <c r="L8" s="15">
        <v>150</v>
      </c>
      <c r="M8" s="15">
        <v>15</v>
      </c>
      <c r="N8" s="15">
        <v>1</v>
      </c>
      <c r="O8" s="15">
        <v>1</v>
      </c>
      <c r="P8">
        <v>974781034</v>
      </c>
      <c r="Q8">
        <v>4347</v>
      </c>
      <c r="T8" t="s">
        <v>55</v>
      </c>
      <c r="U8">
        <f>MATCH(D8,Отчет!$C:$C,0)</f>
        <v>19</v>
      </c>
    </row>
    <row r="9" spans="1:21" x14ac:dyDescent="0.2">
      <c r="A9" s="15">
        <v>1025557083</v>
      </c>
      <c r="B9" s="15">
        <v>10</v>
      </c>
      <c r="C9" s="15" t="s">
        <v>50</v>
      </c>
      <c r="D9" s="15">
        <v>509684937</v>
      </c>
      <c r="E9" s="7" t="s">
        <v>36</v>
      </c>
      <c r="F9" s="15" t="s">
        <v>61</v>
      </c>
      <c r="G9" s="7" t="s">
        <v>52</v>
      </c>
      <c r="H9" s="15">
        <v>15</v>
      </c>
      <c r="I9" s="15" t="s">
        <v>53</v>
      </c>
      <c r="J9" s="15" t="s">
        <v>54</v>
      </c>
      <c r="L9" s="15">
        <v>150</v>
      </c>
      <c r="M9" s="15">
        <v>15</v>
      </c>
      <c r="N9" s="15">
        <v>1</v>
      </c>
      <c r="O9" s="15">
        <v>1</v>
      </c>
      <c r="P9">
        <v>974781034</v>
      </c>
      <c r="Q9">
        <v>4347</v>
      </c>
      <c r="T9" t="s">
        <v>55</v>
      </c>
      <c r="U9">
        <f>MATCH(D9,Отчет!$C:$C,0)</f>
        <v>23</v>
      </c>
    </row>
    <row r="10" spans="1:21" x14ac:dyDescent="0.2">
      <c r="A10" s="15">
        <v>1025558305</v>
      </c>
      <c r="B10" s="15">
        <v>10</v>
      </c>
      <c r="C10" s="15" t="s">
        <v>50</v>
      </c>
      <c r="D10" s="15">
        <v>497172725</v>
      </c>
      <c r="E10" s="7" t="s">
        <v>38</v>
      </c>
      <c r="F10" s="15" t="s">
        <v>62</v>
      </c>
      <c r="G10" s="7" t="s">
        <v>52</v>
      </c>
      <c r="H10" s="15">
        <v>15</v>
      </c>
      <c r="I10" s="15" t="s">
        <v>53</v>
      </c>
      <c r="J10" s="15" t="s">
        <v>54</v>
      </c>
      <c r="L10" s="15">
        <v>150</v>
      </c>
      <c r="M10" s="15">
        <v>15</v>
      </c>
      <c r="N10" s="15">
        <v>1</v>
      </c>
      <c r="O10" s="15">
        <v>1</v>
      </c>
      <c r="P10">
        <v>974781034</v>
      </c>
      <c r="Q10">
        <v>4347</v>
      </c>
      <c r="R10" t="s">
        <v>63</v>
      </c>
      <c r="T10" t="s">
        <v>55</v>
      </c>
      <c r="U10">
        <f>MATCH(D10,Отчет!$C:$C,0)</f>
        <v>18</v>
      </c>
    </row>
    <row r="11" spans="1:21" x14ac:dyDescent="0.2">
      <c r="A11" s="15">
        <v>1025557348</v>
      </c>
      <c r="B11" s="15">
        <v>10</v>
      </c>
      <c r="C11" s="15" t="s">
        <v>50</v>
      </c>
      <c r="D11" s="15">
        <v>499620779</v>
      </c>
      <c r="E11" s="7" t="s">
        <v>48</v>
      </c>
      <c r="F11" s="15" t="s">
        <v>64</v>
      </c>
      <c r="G11" s="7" t="s">
        <v>52</v>
      </c>
      <c r="H11" s="15">
        <v>15</v>
      </c>
      <c r="I11" s="15" t="s">
        <v>53</v>
      </c>
      <c r="J11" s="15" t="s">
        <v>54</v>
      </c>
      <c r="L11" s="15">
        <v>150</v>
      </c>
      <c r="M11" s="15">
        <v>15</v>
      </c>
      <c r="N11" s="15">
        <v>1</v>
      </c>
      <c r="O11" s="15">
        <v>0</v>
      </c>
      <c r="P11">
        <v>974781034</v>
      </c>
      <c r="Q11">
        <v>4347</v>
      </c>
      <c r="T11" t="s">
        <v>55</v>
      </c>
      <c r="U11">
        <f>MATCH(D11,Отчет!$C:$C,0)</f>
        <v>26</v>
      </c>
    </row>
    <row r="12" spans="1:21" x14ac:dyDescent="0.2">
      <c r="A12" s="15">
        <v>1025557186</v>
      </c>
      <c r="B12" s="15">
        <v>8</v>
      </c>
      <c r="C12" s="15" t="s">
        <v>50</v>
      </c>
      <c r="D12" s="15">
        <v>497172393</v>
      </c>
      <c r="E12" s="7" t="s">
        <v>30</v>
      </c>
      <c r="F12" s="15" t="s">
        <v>65</v>
      </c>
      <c r="G12" s="7" t="s">
        <v>52</v>
      </c>
      <c r="H12" s="15">
        <v>15</v>
      </c>
      <c r="I12" s="15" t="s">
        <v>53</v>
      </c>
      <c r="J12" s="15" t="s">
        <v>54</v>
      </c>
      <c r="L12" s="15">
        <v>120</v>
      </c>
      <c r="M12" s="15">
        <v>15</v>
      </c>
      <c r="N12" s="15">
        <v>1</v>
      </c>
      <c r="O12" s="15">
        <v>1</v>
      </c>
      <c r="P12">
        <v>974781034</v>
      </c>
      <c r="Q12">
        <v>4347</v>
      </c>
      <c r="R12" t="s">
        <v>63</v>
      </c>
      <c r="T12" t="s">
        <v>55</v>
      </c>
      <c r="U12">
        <f>MATCH(D12,Отчет!$C:$C,0)</f>
        <v>36</v>
      </c>
    </row>
    <row r="13" spans="1:21" x14ac:dyDescent="0.2">
      <c r="A13" s="15">
        <v>1025557787</v>
      </c>
      <c r="B13" s="15">
        <v>10</v>
      </c>
      <c r="C13" s="15" t="s">
        <v>50</v>
      </c>
      <c r="D13" s="15">
        <v>508400915</v>
      </c>
      <c r="E13" s="7" t="s">
        <v>45</v>
      </c>
      <c r="F13" s="15" t="s">
        <v>66</v>
      </c>
      <c r="G13" s="7" t="s">
        <v>52</v>
      </c>
      <c r="H13" s="15">
        <v>15</v>
      </c>
      <c r="I13" s="15" t="s">
        <v>53</v>
      </c>
      <c r="J13" s="15" t="s">
        <v>54</v>
      </c>
      <c r="L13" s="15">
        <v>150</v>
      </c>
      <c r="M13" s="15">
        <v>15</v>
      </c>
      <c r="N13" s="15">
        <v>1</v>
      </c>
      <c r="O13" s="15">
        <v>1</v>
      </c>
      <c r="P13">
        <v>974781034</v>
      </c>
      <c r="Q13">
        <v>4347</v>
      </c>
      <c r="T13" t="s">
        <v>55</v>
      </c>
      <c r="U13">
        <f>MATCH(D13,Отчет!$C:$C,0)</f>
        <v>15</v>
      </c>
    </row>
    <row r="14" spans="1:21" x14ac:dyDescent="0.2">
      <c r="A14" s="15">
        <v>1025557741</v>
      </c>
      <c r="B14" s="15">
        <v>10</v>
      </c>
      <c r="C14" s="15" t="s">
        <v>50</v>
      </c>
      <c r="D14" s="15">
        <v>497172708</v>
      </c>
      <c r="E14" s="7" t="s">
        <v>34</v>
      </c>
      <c r="F14" s="15" t="s">
        <v>67</v>
      </c>
      <c r="G14" s="7" t="s">
        <v>52</v>
      </c>
      <c r="H14" s="15">
        <v>15</v>
      </c>
      <c r="I14" s="15" t="s">
        <v>53</v>
      </c>
      <c r="J14" s="15" t="s">
        <v>54</v>
      </c>
      <c r="L14" s="15">
        <v>150</v>
      </c>
      <c r="M14" s="15">
        <v>15</v>
      </c>
      <c r="N14" s="15">
        <v>1</v>
      </c>
      <c r="O14" s="15">
        <v>1</v>
      </c>
      <c r="P14">
        <v>974781034</v>
      </c>
      <c r="Q14">
        <v>4347</v>
      </c>
      <c r="R14" t="s">
        <v>63</v>
      </c>
      <c r="T14" t="s">
        <v>55</v>
      </c>
      <c r="U14">
        <f>MATCH(D14,Отчет!$C:$C,0)</f>
        <v>17</v>
      </c>
    </row>
    <row r="15" spans="1:21" x14ac:dyDescent="0.2">
      <c r="A15" s="15">
        <v>1025556920</v>
      </c>
      <c r="B15" s="15">
        <v>8</v>
      </c>
      <c r="C15" s="15" t="s">
        <v>50</v>
      </c>
      <c r="D15" s="15">
        <v>497172404</v>
      </c>
      <c r="E15" s="7" t="s">
        <v>47</v>
      </c>
      <c r="F15" s="15" t="s">
        <v>68</v>
      </c>
      <c r="G15" s="7" t="s">
        <v>52</v>
      </c>
      <c r="H15" s="15">
        <v>15</v>
      </c>
      <c r="I15" s="15" t="s">
        <v>53</v>
      </c>
      <c r="J15" s="15" t="s">
        <v>54</v>
      </c>
      <c r="L15" s="15">
        <v>120</v>
      </c>
      <c r="M15" s="15">
        <v>15</v>
      </c>
      <c r="N15" s="15">
        <v>1</v>
      </c>
      <c r="O15" s="15">
        <v>1</v>
      </c>
      <c r="P15">
        <v>974781034</v>
      </c>
      <c r="Q15">
        <v>4347</v>
      </c>
      <c r="T15" t="s">
        <v>55</v>
      </c>
      <c r="U15">
        <f>MATCH(D15,Отчет!$C:$C,0)</f>
        <v>37</v>
      </c>
    </row>
    <row r="16" spans="1:21" x14ac:dyDescent="0.2">
      <c r="A16" s="15">
        <v>1025558079</v>
      </c>
      <c r="B16" s="15">
        <v>8</v>
      </c>
      <c r="C16" s="15" t="s">
        <v>50</v>
      </c>
      <c r="D16" s="15">
        <v>497172793</v>
      </c>
      <c r="E16" s="7" t="s">
        <v>31</v>
      </c>
      <c r="F16" s="15" t="s">
        <v>69</v>
      </c>
      <c r="G16" s="7" t="s">
        <v>52</v>
      </c>
      <c r="H16" s="15">
        <v>15</v>
      </c>
      <c r="I16" s="15" t="s">
        <v>53</v>
      </c>
      <c r="J16" s="15" t="s">
        <v>54</v>
      </c>
      <c r="L16" s="15">
        <v>120</v>
      </c>
      <c r="M16" s="15">
        <v>15</v>
      </c>
      <c r="N16" s="15">
        <v>1</v>
      </c>
      <c r="O16" s="15">
        <v>1</v>
      </c>
      <c r="P16">
        <v>974781034</v>
      </c>
      <c r="Q16">
        <v>4347</v>
      </c>
      <c r="T16" t="s">
        <v>55</v>
      </c>
      <c r="U16">
        <f>MATCH(D16,Отчет!$C:$C,0)</f>
        <v>33</v>
      </c>
    </row>
    <row r="17" spans="1:21" x14ac:dyDescent="0.2">
      <c r="A17" s="15">
        <v>1025557699</v>
      </c>
      <c r="B17" s="15">
        <v>10</v>
      </c>
      <c r="C17" s="15" t="s">
        <v>50</v>
      </c>
      <c r="D17" s="15">
        <v>497172880</v>
      </c>
      <c r="E17" s="7" t="s">
        <v>40</v>
      </c>
      <c r="F17" s="15" t="s">
        <v>70</v>
      </c>
      <c r="G17" s="7" t="s">
        <v>52</v>
      </c>
      <c r="H17" s="15">
        <v>15</v>
      </c>
      <c r="I17" s="15" t="s">
        <v>53</v>
      </c>
      <c r="J17" s="15" t="s">
        <v>54</v>
      </c>
      <c r="L17" s="15">
        <v>150</v>
      </c>
      <c r="M17" s="15">
        <v>15</v>
      </c>
      <c r="N17" s="15">
        <v>1</v>
      </c>
      <c r="O17" s="15">
        <v>1</v>
      </c>
      <c r="P17">
        <v>974781034</v>
      </c>
      <c r="Q17">
        <v>4347</v>
      </c>
      <c r="T17" t="s">
        <v>55</v>
      </c>
      <c r="U17">
        <f>MATCH(D17,Отчет!$C:$C,0)</f>
        <v>24</v>
      </c>
    </row>
    <row r="18" spans="1:21" x14ac:dyDescent="0.2">
      <c r="A18" s="15">
        <v>1025558710</v>
      </c>
      <c r="B18" s="15">
        <v>9</v>
      </c>
      <c r="C18" s="15" t="s">
        <v>50</v>
      </c>
      <c r="D18" s="15">
        <v>543570169</v>
      </c>
      <c r="E18" s="7" t="s">
        <v>24</v>
      </c>
      <c r="F18" s="15" t="s">
        <v>71</v>
      </c>
      <c r="G18" s="7" t="s">
        <v>52</v>
      </c>
      <c r="H18" s="15">
        <v>15</v>
      </c>
      <c r="I18" s="15" t="s">
        <v>53</v>
      </c>
      <c r="J18" s="15" t="s">
        <v>54</v>
      </c>
      <c r="L18" s="15">
        <v>135</v>
      </c>
      <c r="M18" s="15">
        <v>15</v>
      </c>
      <c r="N18" s="15">
        <v>1</v>
      </c>
      <c r="O18" s="15">
        <v>1</v>
      </c>
      <c r="P18">
        <v>974781034</v>
      </c>
      <c r="Q18">
        <v>4347</v>
      </c>
      <c r="T18" t="s">
        <v>55</v>
      </c>
      <c r="U18">
        <f>MATCH(D18,Отчет!$C:$C,0)</f>
        <v>31</v>
      </c>
    </row>
    <row r="19" spans="1:21" x14ac:dyDescent="0.2">
      <c r="A19" s="15">
        <v>1025558516</v>
      </c>
      <c r="B19" s="15">
        <v>10</v>
      </c>
      <c r="C19" s="15" t="s">
        <v>50</v>
      </c>
      <c r="D19" s="15">
        <v>497172371</v>
      </c>
      <c r="E19" s="7" t="s">
        <v>39</v>
      </c>
      <c r="F19" s="15" t="s">
        <v>72</v>
      </c>
      <c r="G19" s="7" t="s">
        <v>52</v>
      </c>
      <c r="H19" s="15">
        <v>15</v>
      </c>
      <c r="I19" s="15" t="s">
        <v>53</v>
      </c>
      <c r="J19" s="15" t="s">
        <v>54</v>
      </c>
      <c r="L19" s="15">
        <v>150</v>
      </c>
      <c r="M19" s="15">
        <v>15</v>
      </c>
      <c r="N19" s="15">
        <v>1</v>
      </c>
      <c r="O19" s="15">
        <v>1</v>
      </c>
      <c r="P19">
        <v>974781034</v>
      </c>
      <c r="Q19">
        <v>4347</v>
      </c>
      <c r="T19" t="s">
        <v>55</v>
      </c>
      <c r="U19">
        <f>MATCH(D19,Отчет!$C:$C,0)</f>
        <v>20</v>
      </c>
    </row>
    <row r="20" spans="1:21" x14ac:dyDescent="0.2">
      <c r="A20" s="15">
        <v>1025558817</v>
      </c>
      <c r="B20" s="15">
        <v>9</v>
      </c>
      <c r="C20" s="15" t="s">
        <v>50</v>
      </c>
      <c r="D20" s="15">
        <v>497173357</v>
      </c>
      <c r="E20" s="7" t="s">
        <v>43</v>
      </c>
      <c r="F20" s="15" t="s">
        <v>73</v>
      </c>
      <c r="G20" s="7" t="s">
        <v>52</v>
      </c>
      <c r="H20" s="15">
        <v>15</v>
      </c>
      <c r="I20" s="15" t="s">
        <v>53</v>
      </c>
      <c r="J20" s="15" t="s">
        <v>54</v>
      </c>
      <c r="L20" s="15">
        <v>135</v>
      </c>
      <c r="M20" s="15">
        <v>15</v>
      </c>
      <c r="N20" s="15">
        <v>1</v>
      </c>
      <c r="O20" s="15">
        <v>1</v>
      </c>
      <c r="P20">
        <v>974781034</v>
      </c>
      <c r="Q20">
        <v>4347</v>
      </c>
      <c r="T20" t="s">
        <v>55</v>
      </c>
      <c r="U20">
        <f>MATCH(D20,Отчет!$C:$C,0)</f>
        <v>28</v>
      </c>
    </row>
    <row r="21" spans="1:21" x14ac:dyDescent="0.2">
      <c r="A21" s="15">
        <v>1025558447</v>
      </c>
      <c r="B21" s="15">
        <v>7</v>
      </c>
      <c r="C21" s="15" t="s">
        <v>50</v>
      </c>
      <c r="D21" s="15">
        <v>543570430</v>
      </c>
      <c r="E21" s="7" t="s">
        <v>27</v>
      </c>
      <c r="F21" s="15" t="s">
        <v>74</v>
      </c>
      <c r="G21" s="7" t="s">
        <v>52</v>
      </c>
      <c r="H21" s="15">
        <v>15</v>
      </c>
      <c r="I21" s="15" t="s">
        <v>53</v>
      </c>
      <c r="J21" s="15" t="s">
        <v>54</v>
      </c>
      <c r="L21" s="15">
        <v>105</v>
      </c>
      <c r="M21" s="15">
        <v>15</v>
      </c>
      <c r="N21" s="15">
        <v>1</v>
      </c>
      <c r="O21" s="15">
        <v>1</v>
      </c>
      <c r="P21">
        <v>974781034</v>
      </c>
      <c r="Q21">
        <v>4347</v>
      </c>
      <c r="T21" t="s">
        <v>55</v>
      </c>
      <c r="U21">
        <f>MATCH(D21,Отчет!$C:$C,0)</f>
        <v>38</v>
      </c>
    </row>
    <row r="22" spans="1:21" x14ac:dyDescent="0.2">
      <c r="A22" s="15">
        <v>1025557651</v>
      </c>
      <c r="B22" s="15">
        <v>10</v>
      </c>
      <c r="C22" s="15" t="s">
        <v>50</v>
      </c>
      <c r="D22" s="15">
        <v>497172693</v>
      </c>
      <c r="E22" s="7" t="s">
        <v>29</v>
      </c>
      <c r="F22" s="15" t="s">
        <v>75</v>
      </c>
      <c r="G22" s="7" t="s">
        <v>52</v>
      </c>
      <c r="H22" s="15">
        <v>15</v>
      </c>
      <c r="I22" s="15" t="s">
        <v>53</v>
      </c>
      <c r="J22" s="15" t="s">
        <v>54</v>
      </c>
      <c r="L22" s="15">
        <v>150</v>
      </c>
      <c r="M22" s="15">
        <v>15</v>
      </c>
      <c r="N22" s="15">
        <v>1</v>
      </c>
      <c r="O22" s="15">
        <v>1</v>
      </c>
      <c r="P22">
        <v>974781034</v>
      </c>
      <c r="Q22">
        <v>4347</v>
      </c>
      <c r="T22" t="s">
        <v>55</v>
      </c>
      <c r="U22">
        <f>MATCH(D22,Отчет!$C:$C,0)</f>
        <v>21</v>
      </c>
    </row>
    <row r="23" spans="1:21" x14ac:dyDescent="0.2">
      <c r="A23" s="15">
        <v>1534027096</v>
      </c>
      <c r="B23" s="15">
        <v>10</v>
      </c>
      <c r="C23" s="15" t="s">
        <v>50</v>
      </c>
      <c r="D23" s="15">
        <v>497172865</v>
      </c>
      <c r="E23" s="7" t="s">
        <v>49</v>
      </c>
      <c r="F23" s="15" t="s">
        <v>76</v>
      </c>
      <c r="G23" s="7" t="s">
        <v>52</v>
      </c>
      <c r="H23" s="15">
        <v>15</v>
      </c>
      <c r="I23" s="15" t="s">
        <v>53</v>
      </c>
      <c r="J23" s="15" t="s">
        <v>54</v>
      </c>
      <c r="L23" s="15">
        <v>150</v>
      </c>
      <c r="M23" s="15">
        <v>15</v>
      </c>
      <c r="N23" s="15">
        <v>1</v>
      </c>
      <c r="O23" s="15">
        <v>1</v>
      </c>
      <c r="P23">
        <v>974781034</v>
      </c>
      <c r="Q23">
        <v>4347</v>
      </c>
      <c r="T23" t="s">
        <v>55</v>
      </c>
      <c r="U23">
        <f>MATCH(D23,Отчет!$C:$C,0)</f>
        <v>27</v>
      </c>
    </row>
    <row r="24" spans="1:21" x14ac:dyDescent="0.2">
      <c r="A24" s="15">
        <v>1025557128</v>
      </c>
      <c r="B24" s="15">
        <v>10</v>
      </c>
      <c r="C24" s="15" t="s">
        <v>50</v>
      </c>
      <c r="D24" s="15">
        <v>497172382</v>
      </c>
      <c r="E24" s="7" t="s">
        <v>32</v>
      </c>
      <c r="F24" s="15" t="s">
        <v>77</v>
      </c>
      <c r="G24" s="7" t="s">
        <v>52</v>
      </c>
      <c r="H24" s="15">
        <v>15</v>
      </c>
      <c r="I24" s="15" t="s">
        <v>53</v>
      </c>
      <c r="J24" s="15" t="s">
        <v>54</v>
      </c>
      <c r="L24" s="15">
        <v>150</v>
      </c>
      <c r="M24" s="15">
        <v>15</v>
      </c>
      <c r="N24" s="15">
        <v>1</v>
      </c>
      <c r="O24" s="15">
        <v>1</v>
      </c>
      <c r="P24">
        <v>974781034</v>
      </c>
      <c r="Q24">
        <v>4347</v>
      </c>
      <c r="T24" t="s">
        <v>55</v>
      </c>
      <c r="U24">
        <f>MATCH(D24,Отчет!$C:$C,0)</f>
        <v>16</v>
      </c>
    </row>
    <row r="25" spans="1:21" x14ac:dyDescent="0.2">
      <c r="A25" s="15">
        <v>1025557020</v>
      </c>
      <c r="B25" s="15">
        <v>10</v>
      </c>
      <c r="C25" s="15" t="s">
        <v>50</v>
      </c>
      <c r="D25" s="15">
        <v>497172776</v>
      </c>
      <c r="E25" s="7" t="s">
        <v>41</v>
      </c>
      <c r="F25" s="15" t="s">
        <v>78</v>
      </c>
      <c r="G25" s="7" t="s">
        <v>52</v>
      </c>
      <c r="H25" s="15">
        <v>15</v>
      </c>
      <c r="I25" s="15" t="s">
        <v>53</v>
      </c>
      <c r="J25" s="15" t="s">
        <v>54</v>
      </c>
      <c r="L25" s="15">
        <v>150</v>
      </c>
      <c r="M25" s="15">
        <v>15</v>
      </c>
      <c r="N25" s="15">
        <v>1</v>
      </c>
      <c r="O25" s="15">
        <v>1</v>
      </c>
      <c r="P25">
        <v>974781034</v>
      </c>
      <c r="Q25">
        <v>4347</v>
      </c>
      <c r="R25" t="s">
        <v>63</v>
      </c>
      <c r="T25" t="s">
        <v>55</v>
      </c>
      <c r="U25">
        <f>MATCH(D25,Отчет!$C:$C,0)</f>
        <v>25</v>
      </c>
    </row>
    <row r="26" spans="1:21" x14ac:dyDescent="0.2">
      <c r="A26" s="15">
        <v>1025558178</v>
      </c>
      <c r="B26" s="15">
        <v>10</v>
      </c>
      <c r="C26" s="15" t="s">
        <v>50</v>
      </c>
      <c r="D26" s="15">
        <v>497173346</v>
      </c>
      <c r="E26" s="7" t="s">
        <v>46</v>
      </c>
      <c r="F26" s="15" t="s">
        <v>79</v>
      </c>
      <c r="G26" s="7" t="s">
        <v>52</v>
      </c>
      <c r="H26" s="15">
        <v>15</v>
      </c>
      <c r="I26" s="15" t="s">
        <v>53</v>
      </c>
      <c r="J26" s="15" t="s">
        <v>54</v>
      </c>
      <c r="L26" s="15">
        <v>150</v>
      </c>
      <c r="M26" s="15">
        <v>15</v>
      </c>
      <c r="N26" s="15">
        <v>1</v>
      </c>
      <c r="O26" s="15">
        <v>1</v>
      </c>
      <c r="P26">
        <v>974781034</v>
      </c>
      <c r="Q26">
        <v>4347</v>
      </c>
      <c r="T26" t="s">
        <v>55</v>
      </c>
      <c r="U26">
        <f>MATCH(D26,Отчет!$C:$C,0)</f>
        <v>35</v>
      </c>
    </row>
    <row r="27" spans="1:21" x14ac:dyDescent="0.2">
      <c r="A27" s="15">
        <v>1025557835</v>
      </c>
      <c r="B27" s="15">
        <v>10</v>
      </c>
      <c r="C27" s="15" t="s">
        <v>50</v>
      </c>
      <c r="D27" s="15">
        <v>497172808</v>
      </c>
      <c r="E27" s="7" t="s">
        <v>28</v>
      </c>
      <c r="F27" s="15" t="s">
        <v>80</v>
      </c>
      <c r="G27" s="7" t="s">
        <v>52</v>
      </c>
      <c r="H27" s="15">
        <v>15</v>
      </c>
      <c r="I27" s="15" t="s">
        <v>53</v>
      </c>
      <c r="J27" s="15" t="s">
        <v>54</v>
      </c>
      <c r="L27" s="15">
        <v>150</v>
      </c>
      <c r="M27" s="15">
        <v>15</v>
      </c>
      <c r="N27" s="15">
        <v>1</v>
      </c>
      <c r="O27" s="15">
        <v>1</v>
      </c>
      <c r="P27">
        <v>974781034</v>
      </c>
      <c r="Q27">
        <v>4347</v>
      </c>
      <c r="T27" t="s">
        <v>55</v>
      </c>
      <c r="U27">
        <f>MATCH(D27,Отчет!$C:$C,0)</f>
        <v>30</v>
      </c>
    </row>
    <row r="28" spans="1:21" x14ac:dyDescent="0.2">
      <c r="A28" s="15">
        <v>1025558624</v>
      </c>
      <c r="B28" s="15">
        <v>10</v>
      </c>
      <c r="C28" s="15" t="s">
        <v>50</v>
      </c>
      <c r="D28" s="15">
        <v>497172676</v>
      </c>
      <c r="E28" s="7" t="s">
        <v>25</v>
      </c>
      <c r="F28" s="15" t="s">
        <v>81</v>
      </c>
      <c r="G28" s="7" t="s">
        <v>52</v>
      </c>
      <c r="H28" s="15">
        <v>15</v>
      </c>
      <c r="I28" s="15" t="s">
        <v>53</v>
      </c>
      <c r="J28" s="15" t="s">
        <v>54</v>
      </c>
      <c r="L28" s="15">
        <v>150</v>
      </c>
      <c r="M28" s="15">
        <v>15</v>
      </c>
      <c r="N28" s="15">
        <v>1</v>
      </c>
      <c r="O28" s="15">
        <v>1</v>
      </c>
      <c r="P28">
        <v>974781034</v>
      </c>
      <c r="Q28">
        <v>4347</v>
      </c>
      <c r="T28" t="s">
        <v>55</v>
      </c>
      <c r="U28">
        <f>MATCH(D28,Отчет!$C:$C,0)</f>
        <v>13</v>
      </c>
    </row>
    <row r="29" spans="1:21" x14ac:dyDescent="0.2">
      <c r="A29" s="15">
        <v>1025557499</v>
      </c>
      <c r="B29" s="15">
        <v>10</v>
      </c>
      <c r="C29" s="15" t="s">
        <v>50</v>
      </c>
      <c r="D29" s="15">
        <v>497172415</v>
      </c>
      <c r="E29" s="7" t="s">
        <v>26</v>
      </c>
      <c r="F29" s="15" t="s">
        <v>82</v>
      </c>
      <c r="G29" s="7" t="s">
        <v>52</v>
      </c>
      <c r="H29" s="15">
        <v>15</v>
      </c>
      <c r="I29" s="15" t="s">
        <v>53</v>
      </c>
      <c r="J29" s="15" t="s">
        <v>54</v>
      </c>
      <c r="L29" s="15">
        <v>150</v>
      </c>
      <c r="M29" s="15">
        <v>15</v>
      </c>
      <c r="N29" s="15">
        <v>1</v>
      </c>
      <c r="O29" s="15">
        <v>1</v>
      </c>
      <c r="P29">
        <v>974781034</v>
      </c>
      <c r="Q29">
        <v>4347</v>
      </c>
      <c r="T29" t="s">
        <v>55</v>
      </c>
      <c r="U29">
        <f>MATCH(D29,Отчет!$C:$C,0)</f>
        <v>22</v>
      </c>
    </row>
    <row r="30" spans="1:21" x14ac:dyDescent="0.2">
      <c r="A30" s="15">
        <v>1025557282</v>
      </c>
      <c r="B30" s="15">
        <v>5</v>
      </c>
      <c r="C30" s="15" t="s">
        <v>50</v>
      </c>
      <c r="D30" s="15">
        <v>541036112</v>
      </c>
      <c r="E30" s="7" t="s">
        <v>35</v>
      </c>
      <c r="F30" s="15" t="s">
        <v>57</v>
      </c>
      <c r="G30" s="7" t="s">
        <v>83</v>
      </c>
      <c r="H30" s="15">
        <v>6</v>
      </c>
      <c r="I30" s="15" t="s">
        <v>53</v>
      </c>
      <c r="J30" s="15" t="s">
        <v>84</v>
      </c>
      <c r="L30" s="15">
        <v>30</v>
      </c>
      <c r="M30" s="15">
        <v>6</v>
      </c>
      <c r="N30" s="15">
        <v>1</v>
      </c>
      <c r="O30" s="15">
        <v>1</v>
      </c>
      <c r="P30">
        <v>974781034</v>
      </c>
      <c r="Q30">
        <v>4354</v>
      </c>
      <c r="T30" t="s">
        <v>55</v>
      </c>
      <c r="U30">
        <f>MATCH(D30,Отчет!$C:$C,0)</f>
        <v>32</v>
      </c>
    </row>
    <row r="31" spans="1:21" x14ac:dyDescent="0.2">
      <c r="A31" s="15">
        <v>1025556968</v>
      </c>
      <c r="B31" s="15">
        <v>6</v>
      </c>
      <c r="C31" s="15" t="s">
        <v>50</v>
      </c>
      <c r="D31" s="15">
        <v>541034696</v>
      </c>
      <c r="E31" s="7" t="s">
        <v>23</v>
      </c>
      <c r="F31" s="15" t="s">
        <v>58</v>
      </c>
      <c r="G31" s="7" t="s">
        <v>83</v>
      </c>
      <c r="H31" s="15">
        <v>6</v>
      </c>
      <c r="I31" s="15" t="s">
        <v>53</v>
      </c>
      <c r="J31" s="15" t="s">
        <v>84</v>
      </c>
      <c r="L31" s="15">
        <v>36</v>
      </c>
      <c r="M31" s="15">
        <v>6</v>
      </c>
      <c r="N31" s="15">
        <v>1</v>
      </c>
      <c r="O31" s="15">
        <v>1</v>
      </c>
      <c r="P31">
        <v>974781034</v>
      </c>
      <c r="Q31">
        <v>4354</v>
      </c>
      <c r="T31" t="s">
        <v>55</v>
      </c>
      <c r="U31">
        <f>MATCH(D31,Отчет!$C:$C,0)</f>
        <v>29</v>
      </c>
    </row>
    <row r="32" spans="1:21" x14ac:dyDescent="0.2">
      <c r="A32" s="15">
        <v>1025557089</v>
      </c>
      <c r="B32" s="15">
        <v>7</v>
      </c>
      <c r="C32" s="15" t="s">
        <v>50</v>
      </c>
      <c r="D32" s="15">
        <v>509684937</v>
      </c>
      <c r="E32" s="7" t="s">
        <v>36</v>
      </c>
      <c r="F32" s="15" t="s">
        <v>61</v>
      </c>
      <c r="G32" s="7" t="s">
        <v>83</v>
      </c>
      <c r="H32" s="15">
        <v>6</v>
      </c>
      <c r="I32" s="15" t="s">
        <v>53</v>
      </c>
      <c r="J32" s="15" t="s">
        <v>84</v>
      </c>
      <c r="L32" s="15">
        <v>42</v>
      </c>
      <c r="M32" s="15">
        <v>6</v>
      </c>
      <c r="N32" s="15">
        <v>1</v>
      </c>
      <c r="O32" s="15">
        <v>1</v>
      </c>
      <c r="P32">
        <v>974781034</v>
      </c>
      <c r="Q32">
        <v>4354</v>
      </c>
      <c r="T32" t="s">
        <v>55</v>
      </c>
      <c r="U32">
        <f>MATCH(D32,Отчет!$C:$C,0)</f>
        <v>23</v>
      </c>
    </row>
    <row r="33" spans="1:21" x14ac:dyDescent="0.2">
      <c r="A33" s="15">
        <v>1025557357</v>
      </c>
      <c r="B33" s="15">
        <v>7</v>
      </c>
      <c r="C33" s="15" t="s">
        <v>50</v>
      </c>
      <c r="D33" s="15">
        <v>499620779</v>
      </c>
      <c r="E33" s="7" t="s">
        <v>48</v>
      </c>
      <c r="F33" s="15" t="s">
        <v>64</v>
      </c>
      <c r="G33" s="7" t="s">
        <v>83</v>
      </c>
      <c r="H33" s="15">
        <v>6</v>
      </c>
      <c r="I33" s="15" t="s">
        <v>53</v>
      </c>
      <c r="J33" s="15" t="s">
        <v>84</v>
      </c>
      <c r="L33" s="15">
        <v>42</v>
      </c>
      <c r="M33" s="15">
        <v>6</v>
      </c>
      <c r="N33" s="15">
        <v>1</v>
      </c>
      <c r="O33" s="15">
        <v>0</v>
      </c>
      <c r="P33">
        <v>974781034</v>
      </c>
      <c r="Q33">
        <v>4354</v>
      </c>
      <c r="T33" t="s">
        <v>55</v>
      </c>
      <c r="U33">
        <f>MATCH(D33,Отчет!$C:$C,0)</f>
        <v>26</v>
      </c>
    </row>
    <row r="34" spans="1:21" x14ac:dyDescent="0.2">
      <c r="A34" s="15">
        <v>1025557793</v>
      </c>
      <c r="B34" s="15">
        <v>9</v>
      </c>
      <c r="C34" s="15" t="s">
        <v>50</v>
      </c>
      <c r="D34" s="15">
        <v>508400915</v>
      </c>
      <c r="E34" s="7" t="s">
        <v>45</v>
      </c>
      <c r="F34" s="15" t="s">
        <v>66</v>
      </c>
      <c r="G34" s="7" t="s">
        <v>83</v>
      </c>
      <c r="H34" s="15">
        <v>6</v>
      </c>
      <c r="I34" s="15" t="s">
        <v>53</v>
      </c>
      <c r="J34" s="15" t="s">
        <v>84</v>
      </c>
      <c r="L34" s="15">
        <v>54</v>
      </c>
      <c r="M34" s="15">
        <v>6</v>
      </c>
      <c r="N34" s="15">
        <v>1</v>
      </c>
      <c r="O34" s="15">
        <v>1</v>
      </c>
      <c r="P34">
        <v>974781034</v>
      </c>
      <c r="Q34">
        <v>4354</v>
      </c>
      <c r="T34" t="s">
        <v>55</v>
      </c>
      <c r="U34">
        <f>MATCH(D34,Отчет!$C:$C,0)</f>
        <v>15</v>
      </c>
    </row>
    <row r="35" spans="1:21" x14ac:dyDescent="0.2">
      <c r="A35" s="15">
        <v>1025556931</v>
      </c>
      <c r="B35" s="15">
        <v>5</v>
      </c>
      <c r="C35" s="15" t="s">
        <v>50</v>
      </c>
      <c r="D35" s="15">
        <v>497172404</v>
      </c>
      <c r="E35" s="7" t="s">
        <v>47</v>
      </c>
      <c r="F35" s="15" t="s">
        <v>68</v>
      </c>
      <c r="G35" s="7" t="s">
        <v>83</v>
      </c>
      <c r="H35" s="15">
        <v>6</v>
      </c>
      <c r="I35" s="15" t="s">
        <v>53</v>
      </c>
      <c r="J35" s="15" t="s">
        <v>84</v>
      </c>
      <c r="L35" s="15">
        <v>30</v>
      </c>
      <c r="M35" s="15">
        <v>6</v>
      </c>
      <c r="N35" s="15">
        <v>1</v>
      </c>
      <c r="O35" s="15">
        <v>1</v>
      </c>
      <c r="P35">
        <v>974781034</v>
      </c>
      <c r="Q35">
        <v>4354</v>
      </c>
      <c r="T35" t="s">
        <v>55</v>
      </c>
      <c r="U35">
        <f>MATCH(D35,Отчет!$C:$C,0)</f>
        <v>37</v>
      </c>
    </row>
    <row r="36" spans="1:21" x14ac:dyDescent="0.2">
      <c r="A36" s="15">
        <v>1025557705</v>
      </c>
      <c r="B36" s="15">
        <v>7</v>
      </c>
      <c r="C36" s="15" t="s">
        <v>50</v>
      </c>
      <c r="D36" s="15">
        <v>497172880</v>
      </c>
      <c r="E36" s="7" t="s">
        <v>40</v>
      </c>
      <c r="F36" s="15" t="s">
        <v>70</v>
      </c>
      <c r="G36" s="7" t="s">
        <v>83</v>
      </c>
      <c r="H36" s="15">
        <v>6</v>
      </c>
      <c r="I36" s="15" t="s">
        <v>53</v>
      </c>
      <c r="J36" s="15" t="s">
        <v>84</v>
      </c>
      <c r="L36" s="15">
        <v>42</v>
      </c>
      <c r="M36" s="15">
        <v>6</v>
      </c>
      <c r="N36" s="15">
        <v>1</v>
      </c>
      <c r="O36" s="15">
        <v>1</v>
      </c>
      <c r="P36">
        <v>974781034</v>
      </c>
      <c r="Q36">
        <v>4354</v>
      </c>
      <c r="T36" t="s">
        <v>55</v>
      </c>
      <c r="U36">
        <f>MATCH(D36,Отчет!$C:$C,0)</f>
        <v>24</v>
      </c>
    </row>
    <row r="37" spans="1:21" x14ac:dyDescent="0.2">
      <c r="A37" s="15">
        <v>1025558828</v>
      </c>
      <c r="B37" s="15">
        <v>9</v>
      </c>
      <c r="C37" s="15" t="s">
        <v>50</v>
      </c>
      <c r="D37" s="15">
        <v>497173357</v>
      </c>
      <c r="E37" s="7" t="s">
        <v>43</v>
      </c>
      <c r="F37" s="15" t="s">
        <v>73</v>
      </c>
      <c r="G37" s="7" t="s">
        <v>83</v>
      </c>
      <c r="H37" s="15">
        <v>6</v>
      </c>
      <c r="I37" s="15" t="s">
        <v>53</v>
      </c>
      <c r="J37" s="15" t="s">
        <v>84</v>
      </c>
      <c r="L37" s="15">
        <v>54</v>
      </c>
      <c r="M37" s="15">
        <v>6</v>
      </c>
      <c r="N37" s="15">
        <v>1</v>
      </c>
      <c r="O37" s="15">
        <v>1</v>
      </c>
      <c r="P37">
        <v>974781034</v>
      </c>
      <c r="Q37">
        <v>4354</v>
      </c>
      <c r="T37" t="s">
        <v>55</v>
      </c>
      <c r="U37">
        <f>MATCH(D37,Отчет!$C:$C,0)</f>
        <v>28</v>
      </c>
    </row>
    <row r="38" spans="1:21" x14ac:dyDescent="0.2">
      <c r="A38" s="15">
        <v>1025557888</v>
      </c>
      <c r="B38" s="15">
        <v>7</v>
      </c>
      <c r="C38" s="15" t="s">
        <v>50</v>
      </c>
      <c r="D38" s="15">
        <v>497172865</v>
      </c>
      <c r="E38" s="7" t="s">
        <v>49</v>
      </c>
      <c r="F38" s="15" t="s">
        <v>76</v>
      </c>
      <c r="G38" s="7" t="s">
        <v>83</v>
      </c>
      <c r="H38" s="15">
        <v>6</v>
      </c>
      <c r="I38" s="15" t="s">
        <v>53</v>
      </c>
      <c r="J38" s="15" t="s">
        <v>84</v>
      </c>
      <c r="L38" s="15">
        <v>42</v>
      </c>
      <c r="M38" s="15">
        <v>6</v>
      </c>
      <c r="N38" s="15">
        <v>1</v>
      </c>
      <c r="O38" s="15">
        <v>1</v>
      </c>
      <c r="P38">
        <v>974781034</v>
      </c>
      <c r="Q38">
        <v>4354</v>
      </c>
      <c r="T38" t="s">
        <v>55</v>
      </c>
      <c r="U38">
        <f>MATCH(D38,Отчет!$C:$C,0)</f>
        <v>27</v>
      </c>
    </row>
    <row r="39" spans="1:21" x14ac:dyDescent="0.2">
      <c r="A39" s="15">
        <v>1025558019</v>
      </c>
      <c r="B39" s="15">
        <v>9</v>
      </c>
      <c r="C39" s="15" t="s">
        <v>50</v>
      </c>
      <c r="D39" s="15">
        <v>497172846</v>
      </c>
      <c r="E39" s="7" t="s">
        <v>42</v>
      </c>
      <c r="F39" s="15" t="s">
        <v>56</v>
      </c>
      <c r="G39" s="7" t="s">
        <v>83</v>
      </c>
      <c r="H39" s="15">
        <v>6</v>
      </c>
      <c r="I39" s="15" t="s">
        <v>53</v>
      </c>
      <c r="J39" s="15" t="s">
        <v>84</v>
      </c>
      <c r="L39" s="15">
        <v>54</v>
      </c>
      <c r="M39" s="15">
        <v>6</v>
      </c>
      <c r="N39" s="15">
        <v>1</v>
      </c>
      <c r="O39" s="15">
        <v>1</v>
      </c>
      <c r="P39">
        <v>974781034</v>
      </c>
      <c r="Q39">
        <v>4354</v>
      </c>
      <c r="T39" t="s">
        <v>55</v>
      </c>
      <c r="U39">
        <f>MATCH(D39,Отчет!$C:$C,0)</f>
        <v>14</v>
      </c>
    </row>
    <row r="40" spans="1:21" x14ac:dyDescent="0.2">
      <c r="A40" s="15">
        <v>1025557843</v>
      </c>
      <c r="B40" s="15">
        <v>6</v>
      </c>
      <c r="C40" s="15" t="s">
        <v>50</v>
      </c>
      <c r="D40" s="15">
        <v>497172808</v>
      </c>
      <c r="E40" s="7" t="s">
        <v>28</v>
      </c>
      <c r="F40" s="15" t="s">
        <v>80</v>
      </c>
      <c r="G40" s="7" t="s">
        <v>83</v>
      </c>
      <c r="H40" s="15">
        <v>6</v>
      </c>
      <c r="I40" s="15" t="s">
        <v>53</v>
      </c>
      <c r="J40" s="15" t="s">
        <v>84</v>
      </c>
      <c r="L40" s="15">
        <v>36</v>
      </c>
      <c r="M40" s="15">
        <v>6</v>
      </c>
      <c r="N40" s="15">
        <v>1</v>
      </c>
      <c r="O40" s="15">
        <v>1</v>
      </c>
      <c r="P40">
        <v>974781034</v>
      </c>
      <c r="Q40">
        <v>4354</v>
      </c>
      <c r="T40" t="s">
        <v>55</v>
      </c>
      <c r="U40">
        <f>MATCH(D40,Отчет!$C:$C,0)</f>
        <v>30</v>
      </c>
    </row>
    <row r="41" spans="1:21" x14ac:dyDescent="0.2">
      <c r="A41" s="15">
        <v>1025557026</v>
      </c>
      <c r="B41" s="15">
        <v>7</v>
      </c>
      <c r="C41" s="15" t="s">
        <v>50</v>
      </c>
      <c r="D41" s="15">
        <v>497172776</v>
      </c>
      <c r="E41" s="7" t="s">
        <v>41</v>
      </c>
      <c r="F41" s="15" t="s">
        <v>78</v>
      </c>
      <c r="G41" s="7" t="s">
        <v>83</v>
      </c>
      <c r="H41" s="15">
        <v>6</v>
      </c>
      <c r="I41" s="15" t="s">
        <v>53</v>
      </c>
      <c r="J41" s="15" t="s">
        <v>84</v>
      </c>
      <c r="L41" s="15">
        <v>42</v>
      </c>
      <c r="M41" s="15">
        <v>6</v>
      </c>
      <c r="N41" s="15">
        <v>1</v>
      </c>
      <c r="O41" s="15">
        <v>1</v>
      </c>
      <c r="P41">
        <v>974781034</v>
      </c>
      <c r="Q41">
        <v>4354</v>
      </c>
      <c r="R41" t="s">
        <v>63</v>
      </c>
      <c r="T41" t="s">
        <v>55</v>
      </c>
      <c r="U41">
        <f>MATCH(D41,Отчет!$C:$C,0)</f>
        <v>25</v>
      </c>
    </row>
    <row r="42" spans="1:21" x14ac:dyDescent="0.2">
      <c r="A42" s="15">
        <v>1025557443</v>
      </c>
      <c r="B42" s="15">
        <v>4</v>
      </c>
      <c r="C42" s="15" t="s">
        <v>50</v>
      </c>
      <c r="D42" s="15">
        <v>497172740</v>
      </c>
      <c r="E42" s="7" t="s">
        <v>33</v>
      </c>
      <c r="F42" s="15" t="s">
        <v>59</v>
      </c>
      <c r="G42" s="7" t="s">
        <v>83</v>
      </c>
      <c r="H42" s="15">
        <v>6</v>
      </c>
      <c r="I42" s="15" t="s">
        <v>53</v>
      </c>
      <c r="J42" s="15" t="s">
        <v>84</v>
      </c>
      <c r="L42" s="15">
        <v>24</v>
      </c>
      <c r="M42" s="15">
        <v>6</v>
      </c>
      <c r="N42" s="15">
        <v>1</v>
      </c>
      <c r="O42" s="15">
        <v>1</v>
      </c>
      <c r="P42">
        <v>974781034</v>
      </c>
      <c r="Q42">
        <v>4354</v>
      </c>
      <c r="T42" t="s">
        <v>55</v>
      </c>
      <c r="U42">
        <f>MATCH(D42,Отчет!$C:$C,0)</f>
        <v>34</v>
      </c>
    </row>
    <row r="43" spans="1:21" x14ac:dyDescent="0.2">
      <c r="A43" s="15">
        <v>1025558318</v>
      </c>
      <c r="B43" s="15">
        <v>8</v>
      </c>
      <c r="C43" s="15" t="s">
        <v>50</v>
      </c>
      <c r="D43" s="15">
        <v>497172725</v>
      </c>
      <c r="E43" s="7" t="s">
        <v>38</v>
      </c>
      <c r="F43" s="15" t="s">
        <v>62</v>
      </c>
      <c r="G43" s="7" t="s">
        <v>83</v>
      </c>
      <c r="H43" s="15">
        <v>6</v>
      </c>
      <c r="I43" s="15" t="s">
        <v>53</v>
      </c>
      <c r="J43" s="15" t="s">
        <v>84</v>
      </c>
      <c r="L43" s="15">
        <v>48</v>
      </c>
      <c r="M43" s="15">
        <v>6</v>
      </c>
      <c r="N43" s="15">
        <v>1</v>
      </c>
      <c r="O43" s="15">
        <v>1</v>
      </c>
      <c r="P43">
        <v>974781034</v>
      </c>
      <c r="Q43">
        <v>4354</v>
      </c>
      <c r="R43" t="s">
        <v>63</v>
      </c>
      <c r="T43" t="s">
        <v>55</v>
      </c>
      <c r="U43">
        <f>MATCH(D43,Отчет!$C:$C,0)</f>
        <v>18</v>
      </c>
    </row>
    <row r="44" spans="1:21" x14ac:dyDescent="0.2">
      <c r="A44" s="15">
        <v>1025557747</v>
      </c>
      <c r="B44" s="15">
        <v>8</v>
      </c>
      <c r="C44" s="15" t="s">
        <v>50</v>
      </c>
      <c r="D44" s="15">
        <v>497172708</v>
      </c>
      <c r="E44" s="7" t="s">
        <v>34</v>
      </c>
      <c r="F44" s="15" t="s">
        <v>67</v>
      </c>
      <c r="G44" s="7" t="s">
        <v>83</v>
      </c>
      <c r="H44" s="15">
        <v>6</v>
      </c>
      <c r="I44" s="15" t="s">
        <v>53</v>
      </c>
      <c r="J44" s="15" t="s">
        <v>84</v>
      </c>
      <c r="L44" s="15">
        <v>48</v>
      </c>
      <c r="M44" s="15">
        <v>6</v>
      </c>
      <c r="N44" s="15">
        <v>1</v>
      </c>
      <c r="O44" s="15">
        <v>1</v>
      </c>
      <c r="P44">
        <v>974781034</v>
      </c>
      <c r="Q44">
        <v>4354</v>
      </c>
      <c r="R44" t="s">
        <v>63</v>
      </c>
      <c r="T44" t="s">
        <v>55</v>
      </c>
      <c r="U44">
        <f>MATCH(D44,Отчет!$C:$C,0)</f>
        <v>17</v>
      </c>
    </row>
    <row r="45" spans="1:21" x14ac:dyDescent="0.2">
      <c r="A45" s="15">
        <v>1025557663</v>
      </c>
      <c r="B45" s="15">
        <v>7</v>
      </c>
      <c r="C45" s="15" t="s">
        <v>50</v>
      </c>
      <c r="D45" s="15">
        <v>497172693</v>
      </c>
      <c r="E45" s="7" t="s">
        <v>29</v>
      </c>
      <c r="F45" s="15" t="s">
        <v>75</v>
      </c>
      <c r="G45" s="7" t="s">
        <v>83</v>
      </c>
      <c r="H45" s="15">
        <v>6</v>
      </c>
      <c r="I45" s="15" t="s">
        <v>53</v>
      </c>
      <c r="J45" s="15" t="s">
        <v>84</v>
      </c>
      <c r="L45" s="15">
        <v>42</v>
      </c>
      <c r="M45" s="15">
        <v>6</v>
      </c>
      <c r="N45" s="15">
        <v>1</v>
      </c>
      <c r="O45" s="15">
        <v>1</v>
      </c>
      <c r="P45">
        <v>974781034</v>
      </c>
      <c r="Q45">
        <v>4354</v>
      </c>
      <c r="T45" t="s">
        <v>55</v>
      </c>
      <c r="U45">
        <f>MATCH(D45,Отчет!$C:$C,0)</f>
        <v>21</v>
      </c>
    </row>
    <row r="46" spans="1:21" x14ac:dyDescent="0.2">
      <c r="A46" s="15">
        <v>1025558634</v>
      </c>
      <c r="B46" s="15">
        <v>9</v>
      </c>
      <c r="C46" s="15" t="s">
        <v>50</v>
      </c>
      <c r="D46" s="15">
        <v>497172676</v>
      </c>
      <c r="E46" s="7" t="s">
        <v>25</v>
      </c>
      <c r="F46" s="15" t="s">
        <v>81</v>
      </c>
      <c r="G46" s="7" t="s">
        <v>83</v>
      </c>
      <c r="H46" s="15">
        <v>6</v>
      </c>
      <c r="I46" s="15" t="s">
        <v>53</v>
      </c>
      <c r="J46" s="15" t="s">
        <v>84</v>
      </c>
      <c r="L46" s="15">
        <v>54</v>
      </c>
      <c r="M46" s="15">
        <v>6</v>
      </c>
      <c r="N46" s="15">
        <v>1</v>
      </c>
      <c r="O46" s="15">
        <v>1</v>
      </c>
      <c r="P46">
        <v>974781034</v>
      </c>
      <c r="Q46">
        <v>4354</v>
      </c>
      <c r="T46" t="s">
        <v>55</v>
      </c>
      <c r="U46">
        <f>MATCH(D46,Отчет!$C:$C,0)</f>
        <v>13</v>
      </c>
    </row>
    <row r="47" spans="1:21" x14ac:dyDescent="0.2">
      <c r="A47" s="15">
        <v>1025557518</v>
      </c>
      <c r="B47" s="15">
        <v>7</v>
      </c>
      <c r="C47" s="15" t="s">
        <v>50</v>
      </c>
      <c r="D47" s="15">
        <v>497172415</v>
      </c>
      <c r="E47" s="7" t="s">
        <v>26</v>
      </c>
      <c r="F47" s="15" t="s">
        <v>82</v>
      </c>
      <c r="G47" s="7" t="s">
        <v>83</v>
      </c>
      <c r="H47" s="15">
        <v>6</v>
      </c>
      <c r="I47" s="15" t="s">
        <v>53</v>
      </c>
      <c r="J47" s="15" t="s">
        <v>84</v>
      </c>
      <c r="L47" s="15">
        <v>42</v>
      </c>
      <c r="M47" s="15">
        <v>6</v>
      </c>
      <c r="N47" s="15">
        <v>1</v>
      </c>
      <c r="O47" s="15">
        <v>1</v>
      </c>
      <c r="P47">
        <v>974781034</v>
      </c>
      <c r="Q47">
        <v>4354</v>
      </c>
      <c r="T47" t="s">
        <v>55</v>
      </c>
      <c r="U47">
        <f>MATCH(D47,Отчет!$C:$C,0)</f>
        <v>22</v>
      </c>
    </row>
    <row r="48" spans="1:21" x14ac:dyDescent="0.2">
      <c r="A48" s="15">
        <v>1025557194</v>
      </c>
      <c r="B48" s="15">
        <v>7</v>
      </c>
      <c r="C48" s="15" t="s">
        <v>50</v>
      </c>
      <c r="D48" s="15">
        <v>497172393</v>
      </c>
      <c r="E48" s="7" t="s">
        <v>30</v>
      </c>
      <c r="F48" s="15" t="s">
        <v>65</v>
      </c>
      <c r="G48" s="7" t="s">
        <v>83</v>
      </c>
      <c r="H48" s="15">
        <v>6</v>
      </c>
      <c r="I48" s="15" t="s">
        <v>53</v>
      </c>
      <c r="J48" s="15" t="s">
        <v>84</v>
      </c>
      <c r="L48" s="15">
        <v>42</v>
      </c>
      <c r="M48" s="15">
        <v>6</v>
      </c>
      <c r="N48" s="15">
        <v>1</v>
      </c>
      <c r="O48" s="15">
        <v>1</v>
      </c>
      <c r="P48">
        <v>974781034</v>
      </c>
      <c r="Q48">
        <v>4354</v>
      </c>
      <c r="R48" t="s">
        <v>63</v>
      </c>
      <c r="T48" t="s">
        <v>55</v>
      </c>
      <c r="U48">
        <f>MATCH(D48,Отчет!$C:$C,0)</f>
        <v>36</v>
      </c>
    </row>
    <row r="49" spans="1:21" x14ac:dyDescent="0.2">
      <c r="A49" s="15">
        <v>1025557139</v>
      </c>
      <c r="B49" s="15">
        <v>8</v>
      </c>
      <c r="C49" s="15" t="s">
        <v>50</v>
      </c>
      <c r="D49" s="15">
        <v>497172382</v>
      </c>
      <c r="E49" s="7" t="s">
        <v>32</v>
      </c>
      <c r="F49" s="15" t="s">
        <v>77</v>
      </c>
      <c r="G49" s="7" t="s">
        <v>83</v>
      </c>
      <c r="H49" s="15">
        <v>6</v>
      </c>
      <c r="I49" s="15" t="s">
        <v>53</v>
      </c>
      <c r="J49" s="15" t="s">
        <v>84</v>
      </c>
      <c r="L49" s="15">
        <v>48</v>
      </c>
      <c r="M49" s="15">
        <v>6</v>
      </c>
      <c r="N49" s="15">
        <v>1</v>
      </c>
      <c r="O49" s="15">
        <v>1</v>
      </c>
      <c r="P49">
        <v>974781034</v>
      </c>
      <c r="Q49">
        <v>4354</v>
      </c>
      <c r="T49" t="s">
        <v>55</v>
      </c>
      <c r="U49">
        <f>MATCH(D49,Отчет!$C:$C,0)</f>
        <v>16</v>
      </c>
    </row>
    <row r="50" spans="1:21" x14ac:dyDescent="0.2">
      <c r="A50" s="15">
        <v>1025558528</v>
      </c>
      <c r="B50" s="15">
        <v>8</v>
      </c>
      <c r="C50" s="15" t="s">
        <v>50</v>
      </c>
      <c r="D50" s="15">
        <v>497172371</v>
      </c>
      <c r="E50" s="7" t="s">
        <v>39</v>
      </c>
      <c r="F50" s="15" t="s">
        <v>72</v>
      </c>
      <c r="G50" s="7" t="s">
        <v>83</v>
      </c>
      <c r="H50" s="15">
        <v>6</v>
      </c>
      <c r="I50" s="15" t="s">
        <v>53</v>
      </c>
      <c r="J50" s="15" t="s">
        <v>84</v>
      </c>
      <c r="L50" s="15">
        <v>48</v>
      </c>
      <c r="M50" s="15">
        <v>6</v>
      </c>
      <c r="N50" s="15">
        <v>1</v>
      </c>
      <c r="O50" s="15">
        <v>1</v>
      </c>
      <c r="P50">
        <v>974781034</v>
      </c>
      <c r="Q50">
        <v>4354</v>
      </c>
      <c r="T50" t="s">
        <v>55</v>
      </c>
      <c r="U50">
        <f>MATCH(D50,Отчет!$C:$C,0)</f>
        <v>20</v>
      </c>
    </row>
    <row r="51" spans="1:21" x14ac:dyDescent="0.2">
      <c r="A51" s="15">
        <v>1025558194</v>
      </c>
      <c r="B51" s="15">
        <v>4</v>
      </c>
      <c r="C51" s="15" t="s">
        <v>50</v>
      </c>
      <c r="D51" s="15">
        <v>497173346</v>
      </c>
      <c r="E51" s="7" t="s">
        <v>46</v>
      </c>
      <c r="F51" s="15" t="s">
        <v>79</v>
      </c>
      <c r="G51" s="7" t="s">
        <v>83</v>
      </c>
      <c r="H51" s="15">
        <v>6</v>
      </c>
      <c r="I51" s="15" t="s">
        <v>53</v>
      </c>
      <c r="J51" s="15" t="s">
        <v>84</v>
      </c>
      <c r="L51" s="15">
        <v>24</v>
      </c>
      <c r="M51" s="15">
        <v>6</v>
      </c>
      <c r="N51" s="15">
        <v>1</v>
      </c>
      <c r="O51" s="15">
        <v>1</v>
      </c>
      <c r="P51">
        <v>974781034</v>
      </c>
      <c r="Q51">
        <v>4354</v>
      </c>
      <c r="T51" t="s">
        <v>55</v>
      </c>
      <c r="U51">
        <f>MATCH(D51,Отчет!$C:$C,0)</f>
        <v>35</v>
      </c>
    </row>
    <row r="52" spans="1:21" x14ac:dyDescent="0.2">
      <c r="A52" s="15">
        <v>1025558251</v>
      </c>
      <c r="B52" s="15">
        <v>8</v>
      </c>
      <c r="C52" s="15" t="s">
        <v>50</v>
      </c>
      <c r="D52" s="15">
        <v>497172360</v>
      </c>
      <c r="E52" s="7" t="s">
        <v>44</v>
      </c>
      <c r="F52" s="15" t="s">
        <v>60</v>
      </c>
      <c r="G52" s="7" t="s">
        <v>83</v>
      </c>
      <c r="H52" s="15">
        <v>6</v>
      </c>
      <c r="I52" s="15" t="s">
        <v>53</v>
      </c>
      <c r="J52" s="15" t="s">
        <v>84</v>
      </c>
      <c r="L52" s="15">
        <v>48</v>
      </c>
      <c r="M52" s="15">
        <v>6</v>
      </c>
      <c r="N52" s="15">
        <v>1</v>
      </c>
      <c r="O52" s="15">
        <v>1</v>
      </c>
      <c r="P52">
        <v>974781034</v>
      </c>
      <c r="Q52">
        <v>4354</v>
      </c>
      <c r="T52" t="s">
        <v>55</v>
      </c>
      <c r="U52">
        <f>MATCH(D52,Отчет!$C:$C,0)</f>
        <v>19</v>
      </c>
    </row>
    <row r="53" spans="1:21" x14ac:dyDescent="0.2">
      <c r="A53" s="15">
        <v>1025558086</v>
      </c>
      <c r="B53" s="15">
        <v>10</v>
      </c>
      <c r="C53" s="15" t="s">
        <v>50</v>
      </c>
      <c r="D53" s="15">
        <v>497172793</v>
      </c>
      <c r="E53" s="7" t="s">
        <v>31</v>
      </c>
      <c r="F53" s="15" t="s">
        <v>69</v>
      </c>
      <c r="G53" s="7" t="s">
        <v>83</v>
      </c>
      <c r="H53" s="15">
        <v>6</v>
      </c>
      <c r="I53" s="15" t="s">
        <v>53</v>
      </c>
      <c r="J53" s="15" t="s">
        <v>84</v>
      </c>
      <c r="L53" s="15">
        <v>60</v>
      </c>
      <c r="M53" s="15">
        <v>6</v>
      </c>
      <c r="N53" s="15">
        <v>1</v>
      </c>
      <c r="O53" s="15">
        <v>1</v>
      </c>
      <c r="P53">
        <v>974781034</v>
      </c>
      <c r="Q53">
        <v>4354</v>
      </c>
      <c r="T53" t="s">
        <v>55</v>
      </c>
      <c r="U53">
        <f>MATCH(D53,Отчет!$C:$C,0)</f>
        <v>33</v>
      </c>
    </row>
    <row r="54" spans="1:21" x14ac:dyDescent="0.2">
      <c r="A54" s="15">
        <v>1025558457</v>
      </c>
      <c r="B54" s="15">
        <v>6</v>
      </c>
      <c r="C54" s="15" t="s">
        <v>50</v>
      </c>
      <c r="D54" s="15">
        <v>543570430</v>
      </c>
      <c r="E54" s="7" t="s">
        <v>27</v>
      </c>
      <c r="F54" s="15" t="s">
        <v>74</v>
      </c>
      <c r="G54" s="7" t="s">
        <v>83</v>
      </c>
      <c r="H54" s="15">
        <v>6</v>
      </c>
      <c r="I54" s="15" t="s">
        <v>53</v>
      </c>
      <c r="J54" s="15" t="s">
        <v>84</v>
      </c>
      <c r="L54" s="15">
        <v>36</v>
      </c>
      <c r="M54" s="15">
        <v>6</v>
      </c>
      <c r="N54" s="15">
        <v>1</v>
      </c>
      <c r="O54" s="15">
        <v>1</v>
      </c>
      <c r="P54">
        <v>974781034</v>
      </c>
      <c r="Q54">
        <v>4354</v>
      </c>
      <c r="T54" t="s">
        <v>55</v>
      </c>
      <c r="U54">
        <f>MATCH(D54,Отчет!$C:$C,0)</f>
        <v>38</v>
      </c>
    </row>
    <row r="55" spans="1:21" x14ac:dyDescent="0.2">
      <c r="A55" s="15">
        <v>1025558721</v>
      </c>
      <c r="B55" s="15">
        <v>8</v>
      </c>
      <c r="C55" s="15" t="s">
        <v>50</v>
      </c>
      <c r="D55" s="15">
        <v>543570169</v>
      </c>
      <c r="E55" s="7" t="s">
        <v>24</v>
      </c>
      <c r="F55" s="15" t="s">
        <v>71</v>
      </c>
      <c r="G55" s="7" t="s">
        <v>83</v>
      </c>
      <c r="H55" s="15">
        <v>6</v>
      </c>
      <c r="I55" s="15" t="s">
        <v>53</v>
      </c>
      <c r="J55" s="15" t="s">
        <v>84</v>
      </c>
      <c r="L55" s="15">
        <v>48</v>
      </c>
      <c r="M55" s="15">
        <v>6</v>
      </c>
      <c r="N55" s="15">
        <v>1</v>
      </c>
      <c r="O55" s="15">
        <v>1</v>
      </c>
      <c r="P55">
        <v>974781034</v>
      </c>
      <c r="Q55">
        <v>4354</v>
      </c>
      <c r="T55" t="s">
        <v>55</v>
      </c>
      <c r="U55">
        <f>MATCH(D55,Отчет!$C:$C,0)</f>
        <v>31</v>
      </c>
    </row>
    <row r="56" spans="1:21" x14ac:dyDescent="0.2">
      <c r="A56" s="15">
        <v>1025557951</v>
      </c>
      <c r="B56" s="15">
        <v>10</v>
      </c>
      <c r="C56" s="15" t="s">
        <v>50</v>
      </c>
      <c r="D56" s="15">
        <v>543562702</v>
      </c>
      <c r="E56" s="7" t="s">
        <v>37</v>
      </c>
      <c r="F56" s="15" t="s">
        <v>51</v>
      </c>
      <c r="G56" s="7" t="s">
        <v>83</v>
      </c>
      <c r="H56" s="15">
        <v>6</v>
      </c>
      <c r="I56" s="15" t="s">
        <v>53</v>
      </c>
      <c r="J56" s="15" t="s">
        <v>84</v>
      </c>
      <c r="L56" s="15">
        <v>60</v>
      </c>
      <c r="M56" s="15">
        <v>6</v>
      </c>
      <c r="N56" s="15">
        <v>1</v>
      </c>
      <c r="O56" s="15">
        <v>1</v>
      </c>
      <c r="P56">
        <v>974781034</v>
      </c>
      <c r="Q56">
        <v>4354</v>
      </c>
      <c r="T56" t="s">
        <v>55</v>
      </c>
      <c r="U56">
        <f>MATCH(D56,Отчет!$C:$C,0)</f>
        <v>12</v>
      </c>
    </row>
    <row r="57" spans="1:21" x14ac:dyDescent="0.2">
      <c r="A57" s="15">
        <v>1025557900</v>
      </c>
      <c r="B57" s="15">
        <v>8</v>
      </c>
      <c r="C57" s="15" t="s">
        <v>50</v>
      </c>
      <c r="D57" s="15">
        <v>497172865</v>
      </c>
      <c r="E57" s="7" t="s">
        <v>49</v>
      </c>
      <c r="F57" s="15" t="s">
        <v>76</v>
      </c>
      <c r="G57" s="7" t="s">
        <v>85</v>
      </c>
      <c r="H57" s="15">
        <v>3</v>
      </c>
      <c r="I57" s="15" t="s">
        <v>53</v>
      </c>
      <c r="J57" s="15" t="s">
        <v>84</v>
      </c>
      <c r="L57" s="15">
        <v>24</v>
      </c>
      <c r="M57" s="15">
        <v>3</v>
      </c>
      <c r="N57" s="15">
        <v>1</v>
      </c>
      <c r="O57" s="15">
        <v>1</v>
      </c>
      <c r="P57">
        <v>974781034</v>
      </c>
      <c r="Q57">
        <v>2098</v>
      </c>
      <c r="S57" t="s">
        <v>86</v>
      </c>
      <c r="T57" t="s">
        <v>55</v>
      </c>
      <c r="U57">
        <f>MATCH(D57,Отчет!$C:$C,0)</f>
        <v>27</v>
      </c>
    </row>
    <row r="58" spans="1:21" x14ac:dyDescent="0.2">
      <c r="A58" s="15">
        <v>1025558473</v>
      </c>
      <c r="B58" s="15">
        <v>9</v>
      </c>
      <c r="C58" s="15" t="s">
        <v>50</v>
      </c>
      <c r="D58" s="15">
        <v>543570430</v>
      </c>
      <c r="E58" s="7" t="s">
        <v>27</v>
      </c>
      <c r="F58" s="15" t="s">
        <v>74</v>
      </c>
      <c r="G58" s="7" t="s">
        <v>85</v>
      </c>
      <c r="H58" s="15">
        <v>3</v>
      </c>
      <c r="I58" s="15" t="s">
        <v>53</v>
      </c>
      <c r="J58" s="15" t="s">
        <v>84</v>
      </c>
      <c r="L58" s="15">
        <v>27</v>
      </c>
      <c r="M58" s="15">
        <v>3</v>
      </c>
      <c r="N58" s="15">
        <v>1</v>
      </c>
      <c r="O58" s="15">
        <v>1</v>
      </c>
      <c r="P58">
        <v>974781034</v>
      </c>
      <c r="Q58">
        <v>2098</v>
      </c>
      <c r="S58" t="s">
        <v>86</v>
      </c>
      <c r="T58" t="s">
        <v>55</v>
      </c>
      <c r="U58">
        <f>MATCH(D58,Отчет!$C:$C,0)</f>
        <v>38</v>
      </c>
    </row>
    <row r="59" spans="1:21" x14ac:dyDescent="0.2">
      <c r="A59" s="15">
        <v>1025558832</v>
      </c>
      <c r="B59" s="15">
        <v>8</v>
      </c>
      <c r="C59" s="15" t="s">
        <v>50</v>
      </c>
      <c r="D59" s="15">
        <v>497173357</v>
      </c>
      <c r="E59" s="7" t="s">
        <v>43</v>
      </c>
      <c r="F59" s="15" t="s">
        <v>73</v>
      </c>
      <c r="G59" s="7" t="s">
        <v>85</v>
      </c>
      <c r="H59" s="15">
        <v>3</v>
      </c>
      <c r="I59" s="15" t="s">
        <v>53</v>
      </c>
      <c r="J59" s="15" t="s">
        <v>84</v>
      </c>
      <c r="L59" s="15">
        <v>24</v>
      </c>
      <c r="M59" s="15">
        <v>3</v>
      </c>
      <c r="N59" s="15">
        <v>1</v>
      </c>
      <c r="O59" s="15">
        <v>1</v>
      </c>
      <c r="P59">
        <v>974781034</v>
      </c>
      <c r="Q59">
        <v>2098</v>
      </c>
      <c r="S59" t="s">
        <v>86</v>
      </c>
      <c r="T59" t="s">
        <v>55</v>
      </c>
      <c r="U59">
        <f>MATCH(D59,Отчет!$C:$C,0)</f>
        <v>28</v>
      </c>
    </row>
    <row r="60" spans="1:21" x14ac:dyDescent="0.2">
      <c r="A60" s="15">
        <v>1025558571</v>
      </c>
      <c r="B60" s="15">
        <v>9</v>
      </c>
      <c r="C60" s="15" t="s">
        <v>50</v>
      </c>
      <c r="D60" s="15">
        <v>497172371</v>
      </c>
      <c r="E60" s="7" t="s">
        <v>39</v>
      </c>
      <c r="F60" s="15" t="s">
        <v>72</v>
      </c>
      <c r="G60" s="7" t="s">
        <v>85</v>
      </c>
      <c r="H60" s="15">
        <v>3</v>
      </c>
      <c r="I60" s="15" t="s">
        <v>53</v>
      </c>
      <c r="J60" s="15" t="s">
        <v>84</v>
      </c>
      <c r="L60" s="15">
        <v>27</v>
      </c>
      <c r="M60" s="15">
        <v>3</v>
      </c>
      <c r="N60" s="15">
        <v>1</v>
      </c>
      <c r="O60" s="15">
        <v>1</v>
      </c>
      <c r="P60">
        <v>974781034</v>
      </c>
      <c r="Q60">
        <v>2098</v>
      </c>
      <c r="S60" t="s">
        <v>86</v>
      </c>
      <c r="T60" t="s">
        <v>55</v>
      </c>
      <c r="U60">
        <f>MATCH(D60,Отчет!$C:$C,0)</f>
        <v>20</v>
      </c>
    </row>
    <row r="61" spans="1:21" x14ac:dyDescent="0.2">
      <c r="A61" s="15">
        <v>1025557295</v>
      </c>
      <c r="B61" s="15">
        <v>9</v>
      </c>
      <c r="C61" s="15" t="s">
        <v>50</v>
      </c>
      <c r="D61" s="15">
        <v>541036112</v>
      </c>
      <c r="E61" s="7" t="s">
        <v>35</v>
      </c>
      <c r="F61" s="15" t="s">
        <v>57</v>
      </c>
      <c r="G61" s="7" t="s">
        <v>85</v>
      </c>
      <c r="H61" s="15">
        <v>3</v>
      </c>
      <c r="I61" s="15" t="s">
        <v>53</v>
      </c>
      <c r="J61" s="15" t="s">
        <v>84</v>
      </c>
      <c r="L61" s="15">
        <v>27</v>
      </c>
      <c r="M61" s="15">
        <v>3</v>
      </c>
      <c r="N61" s="15">
        <v>1</v>
      </c>
      <c r="O61" s="15">
        <v>1</v>
      </c>
      <c r="P61">
        <v>974781034</v>
      </c>
      <c r="Q61">
        <v>2098</v>
      </c>
      <c r="S61" t="s">
        <v>86</v>
      </c>
      <c r="T61" t="s">
        <v>55</v>
      </c>
      <c r="U61">
        <f>MATCH(D61,Отчет!$C:$C,0)</f>
        <v>32</v>
      </c>
    </row>
    <row r="62" spans="1:21" x14ac:dyDescent="0.2">
      <c r="A62" s="15">
        <v>1258679456</v>
      </c>
      <c r="B62" s="15">
        <v>10</v>
      </c>
      <c r="C62" s="15" t="s">
        <v>50</v>
      </c>
      <c r="D62" s="15">
        <v>497172693</v>
      </c>
      <c r="E62" s="7" t="s">
        <v>29</v>
      </c>
      <c r="F62" s="15" t="s">
        <v>75</v>
      </c>
      <c r="G62" s="7" t="s">
        <v>87</v>
      </c>
      <c r="H62" s="15">
        <v>0</v>
      </c>
      <c r="I62" s="15" t="s">
        <v>53</v>
      </c>
      <c r="J62" s="15" t="s">
        <v>84</v>
      </c>
      <c r="L62" s="15">
        <v>0</v>
      </c>
      <c r="M62" s="15">
        <v>0</v>
      </c>
      <c r="N62" s="15">
        <v>1</v>
      </c>
      <c r="O62" s="15">
        <v>1</v>
      </c>
      <c r="P62">
        <v>1236130895</v>
      </c>
      <c r="Q62">
        <v>2098</v>
      </c>
      <c r="S62" t="s">
        <v>88</v>
      </c>
      <c r="T62" t="s">
        <v>55</v>
      </c>
      <c r="U62">
        <f>MATCH(D62,Отчет!$C:$C,0)</f>
        <v>21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2017-01-20T13:52:36Z</dcterms:modified>
</cp:coreProperties>
</file>