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  <c r="X28" i="1"/>
  <c r="X15" i="1"/>
  <c r="X29" i="1"/>
  <c r="X31" i="1"/>
  <c r="X26" i="1"/>
  <c r="X22" i="1"/>
  <c r="X34" i="1"/>
  <c r="X20" i="1"/>
  <c r="X17" i="1"/>
  <c r="X33" i="1"/>
  <c r="X23" i="1"/>
  <c r="X27" i="1"/>
  <c r="X30" i="1"/>
  <c r="X19" i="1"/>
  <c r="X24" i="1"/>
  <c r="X13" i="1"/>
  <c r="X36" i="1"/>
  <c r="X14" i="1"/>
  <c r="X37" i="1"/>
  <c r="X25" i="1"/>
  <c r="X16" i="1"/>
  <c r="X21" i="1"/>
  <c r="X35" i="1"/>
  <c r="X32" i="1"/>
  <c r="X38" i="1"/>
  <c r="X18" i="1"/>
  <c r="W28" i="1"/>
  <c r="W15" i="1"/>
  <c r="W29" i="1"/>
  <c r="W31" i="1"/>
  <c r="W26" i="1"/>
  <c r="W22" i="1"/>
  <c r="W34" i="1"/>
  <c r="W20" i="1"/>
  <c r="W17" i="1"/>
  <c r="W33" i="1"/>
  <c r="W23" i="1"/>
  <c r="W27" i="1"/>
  <c r="W30" i="1"/>
  <c r="W19" i="1"/>
  <c r="W24" i="1"/>
  <c r="W13" i="1"/>
  <c r="W36" i="1"/>
  <c r="W14" i="1"/>
  <c r="W37" i="1"/>
  <c r="W25" i="1"/>
  <c r="W16" i="1"/>
  <c r="W21" i="1"/>
  <c r="W35" i="1"/>
  <c r="W32" i="1"/>
  <c r="W38" i="1"/>
  <c r="W18" i="1"/>
  <c r="X12" i="1"/>
  <c r="W12" i="1"/>
  <c r="R28" i="1"/>
  <c r="T28" i="1" s="1"/>
  <c r="R15" i="1"/>
  <c r="T15" i="1" s="1"/>
  <c r="R29" i="1"/>
  <c r="T29" i="1" s="1"/>
  <c r="R31" i="1"/>
  <c r="T31" i="1" s="1"/>
  <c r="R26" i="1"/>
  <c r="T26" i="1" s="1"/>
  <c r="R22" i="1"/>
  <c r="T22" i="1" s="1"/>
  <c r="R34" i="1"/>
  <c r="T34" i="1" s="1"/>
  <c r="R20" i="1"/>
  <c r="T20" i="1" s="1"/>
  <c r="R17" i="1"/>
  <c r="T17" i="1" s="1"/>
  <c r="R33" i="1"/>
  <c r="T33" i="1" s="1"/>
  <c r="R23" i="1"/>
  <c r="T23" i="1" s="1"/>
  <c r="R27" i="1"/>
  <c r="T27" i="1" s="1"/>
  <c r="R30" i="1"/>
  <c r="T30" i="1" s="1"/>
  <c r="R19" i="1"/>
  <c r="T19" i="1" s="1"/>
  <c r="R24" i="1"/>
  <c r="T24" i="1" s="1"/>
  <c r="R13" i="1"/>
  <c r="T13" i="1" s="1"/>
  <c r="R36" i="1"/>
  <c r="T36" i="1" s="1"/>
  <c r="R14" i="1"/>
  <c r="T14" i="1" s="1"/>
  <c r="R37" i="1"/>
  <c r="T37" i="1" s="1"/>
  <c r="R25" i="1"/>
  <c r="T25" i="1" s="1"/>
  <c r="R16" i="1"/>
  <c r="T16" i="1" s="1"/>
  <c r="R21" i="1"/>
  <c r="T21" i="1" s="1"/>
  <c r="R35" i="1"/>
  <c r="T35" i="1" s="1"/>
  <c r="R32" i="1"/>
  <c r="T32" i="1" s="1"/>
  <c r="R38" i="1"/>
  <c r="T38" i="1" s="1"/>
  <c r="R18" i="1"/>
  <c r="T18" i="1" s="1"/>
  <c r="R12" i="1"/>
  <c r="T12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3" i="2"/>
</calcChain>
</file>

<file path=xl/sharedStrings.xml><?xml version="1.0" encoding="utf-8"?>
<sst xmlns="http://schemas.openxmlformats.org/spreadsheetml/2006/main" count="1351" uniqueCount="190">
  <si>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</si>
  <si>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</si>
  <si>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</si>
  <si>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</si>
  <si>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</si>
  <si>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</si>
  <si>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</si>
  <si>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</si>
  <si>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</si>
  <si>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</si>
  <si>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</si>
  <si>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</si>
  <si>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</si>
  <si>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</si>
  <si>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</si>
  <si>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</si>
  <si>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</si>
  <si>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</si>
  <si>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</si>
  <si>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</si>
  <si>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</si>
  <si>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</si>
  <si>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</si>
  <si>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</si>
  <si>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</si>
  <si>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</si>
  <si>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</si>
  <si>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</si>
  <si>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</si>
  <si>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</si>
  <si>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</si>
  <si>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</si>
  <si>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</si>
  <si>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</si>
  <si>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</si>
  <si>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</si>
  <si>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</si>
  <si>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</si>
  <si>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</si>
  <si>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</si>
  <si>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Айрапетян Асмик Гагиковна</t>
  </si>
  <si>
    <t>Байхэти Тохэтицзян</t>
  </si>
  <si>
    <t>Бахтин Павел Денисович</t>
  </si>
  <si>
    <t>Буслаева Елена Григорьевна</t>
  </si>
  <si>
    <t>Гюлер Озан</t>
  </si>
  <si>
    <t>Дзюба Кирилл Андреевич</t>
  </si>
  <si>
    <t>Евпак Евгения Геннадьевна</t>
  </si>
  <si>
    <t>Зимирева Александра Сергеевна</t>
  </si>
  <si>
    <t>Игумнова Маргарита Алексеевна</t>
  </si>
  <si>
    <t>Кадырова Алина Ринатовна</t>
  </si>
  <si>
    <t>Кучменко Евгения Евгеньевна</t>
  </si>
  <si>
    <t>Кызынгашева Елена Сергеевна</t>
  </si>
  <si>
    <t>Леви Джошуа Виней</t>
  </si>
  <si>
    <t>Мазинг Анна Николаевна</t>
  </si>
  <si>
    <t>Мансано Гарсиа Херардо</t>
  </si>
  <si>
    <t>Назаренко Наталия Николаевна</t>
  </si>
  <si>
    <t>Нехайчик Ольга Вадимовна</t>
  </si>
  <si>
    <t>Новикова Елена Михайловна</t>
  </si>
  <si>
    <t>Протасова Алёна Игоревна</t>
  </si>
  <si>
    <t>Самохина Любовь Андреевна</t>
  </si>
  <si>
    <t>Сартаков Василий Андреевич</t>
  </si>
  <si>
    <t>Суворова Майя Андреевна</t>
  </si>
  <si>
    <t>Тертышная Екатерина Сергеевна</t>
  </si>
  <si>
    <t>Титова Мария Александровна</t>
  </si>
  <si>
    <t>Трунина Анастасия Алексеевна</t>
  </si>
  <si>
    <t>Тюрин Денис Вячеславович</t>
  </si>
  <si>
    <t>Шашкеев Константин Александрович</t>
  </si>
  <si>
    <t>МУН141</t>
  </si>
  <si>
    <t>Титова</t>
  </si>
  <si>
    <t>Мария</t>
  </si>
  <si>
    <t>Александровна</t>
  </si>
  <si>
    <t>М141МУИНН020</t>
  </si>
  <si>
    <t>Управление интеллектуальной собственностью</t>
  </si>
  <si>
    <t>Экзамен</t>
  </si>
  <si>
    <t>2015/2016 учебный год 1 модуль</t>
  </si>
  <si>
    <t>stChoosen</t>
  </si>
  <si>
    <t>Управление в сфере науки, технологий и инноваций</t>
  </si>
  <si>
    <t>Мансано Гарсиа</t>
  </si>
  <si>
    <t>Херардо</t>
  </si>
  <si>
    <t>-</t>
  </si>
  <si>
    <t>М141МУИНН030</t>
  </si>
  <si>
    <t>Трунина</t>
  </si>
  <si>
    <t>Анастасия</t>
  </si>
  <si>
    <t>Алексеевна</t>
  </si>
  <si>
    <t>М141МУИНН021</t>
  </si>
  <si>
    <t>Самохина</t>
  </si>
  <si>
    <t>Любовь</t>
  </si>
  <si>
    <t>Андреевна</t>
  </si>
  <si>
    <t>М141МУИНН018</t>
  </si>
  <si>
    <t>Игумнова</t>
  </si>
  <si>
    <t>Маргарита</t>
  </si>
  <si>
    <t>М141МУИНН010</t>
  </si>
  <si>
    <t>Дзюба</t>
  </si>
  <si>
    <t>Кирилл</t>
  </si>
  <si>
    <t>Андреевич</t>
  </si>
  <si>
    <t>М141МУИНН006</t>
  </si>
  <si>
    <t>Тюрин</t>
  </si>
  <si>
    <t>Денис</t>
  </si>
  <si>
    <t>Вячеславович</t>
  </si>
  <si>
    <t>М141МУИНН022</t>
  </si>
  <si>
    <t>Кучменко</t>
  </si>
  <si>
    <t>Евгения</t>
  </si>
  <si>
    <t>Евгеньевна</t>
  </si>
  <si>
    <t>М141МУИНН012</t>
  </si>
  <si>
    <t>Айрапетян</t>
  </si>
  <si>
    <t>Асмик</t>
  </si>
  <si>
    <t>Гагиковна</t>
  </si>
  <si>
    <t>М141МУИНН026</t>
  </si>
  <si>
    <t>Бахтин</t>
  </si>
  <si>
    <t>Павел</t>
  </si>
  <si>
    <t>Денисович</t>
  </si>
  <si>
    <t>М141МУИНН001</t>
  </si>
  <si>
    <t>Леви</t>
  </si>
  <si>
    <t>Джошуа Виней</t>
  </si>
  <si>
    <t>М141МУИНН027</t>
  </si>
  <si>
    <t>Мазинг</t>
  </si>
  <si>
    <t>Анна</t>
  </si>
  <si>
    <t>Николаевна</t>
  </si>
  <si>
    <t>М141МУИНН025</t>
  </si>
  <si>
    <t>Шашкеев</t>
  </si>
  <si>
    <t>Константин</t>
  </si>
  <si>
    <t>Александрович</t>
  </si>
  <si>
    <t>М141МУИНН023</t>
  </si>
  <si>
    <t>Байхэти</t>
  </si>
  <si>
    <t>Тохэтицзян</t>
  </si>
  <si>
    <t>М141МУИНН028</t>
  </si>
  <si>
    <t>Евпак</t>
  </si>
  <si>
    <t>Геннадьевна</t>
  </si>
  <si>
    <t>М141МУИНН007</t>
  </si>
  <si>
    <t>Кадырова</t>
  </si>
  <si>
    <t>Алина</t>
  </si>
  <si>
    <t>Ринатовна</t>
  </si>
  <si>
    <t>М141МУИНН011</t>
  </si>
  <si>
    <t>Финансирование инноваций</t>
  </si>
  <si>
    <t>Нехайчик</t>
  </si>
  <si>
    <t>Ольга</t>
  </si>
  <si>
    <t>Вадимовна</t>
  </si>
  <si>
    <t>М141МУИНН015</t>
  </si>
  <si>
    <t>Сартаков</t>
  </si>
  <si>
    <t>Василий</t>
  </si>
  <si>
    <t>М141МУИНН019</t>
  </si>
  <si>
    <t>Гюлер</t>
  </si>
  <si>
    <t>Озан</t>
  </si>
  <si>
    <t>М141МУИНН029</t>
  </si>
  <si>
    <t>Буслаева</t>
  </si>
  <si>
    <t>Елена</t>
  </si>
  <si>
    <t>Григорьевна</t>
  </si>
  <si>
    <t>М141МУИНН005</t>
  </si>
  <si>
    <t>Частно-государственное партнерство в сфере науки, технологий и инноваций</t>
  </si>
  <si>
    <t>Тертышная</t>
  </si>
  <si>
    <t>Екатерина</t>
  </si>
  <si>
    <t>Сергеевна</t>
  </si>
  <si>
    <t>М141МУИНН024</t>
  </si>
  <si>
    <t>Новикова</t>
  </si>
  <si>
    <t>Михайловна</t>
  </si>
  <si>
    <t>М141МУИНН016</t>
  </si>
  <si>
    <t>Суворова</t>
  </si>
  <si>
    <t>Майя</t>
  </si>
  <si>
    <t>М141МУИНН008</t>
  </si>
  <si>
    <t>Корпоративный форсайт</t>
  </si>
  <si>
    <t>2015/2016 учебный год 2 модуль</t>
  </si>
  <si>
    <t>Научно - исследовательский семинар</t>
  </si>
  <si>
    <t>stCommon</t>
  </si>
  <si>
    <t>Зимирева</t>
  </si>
  <si>
    <t>Александра</t>
  </si>
  <si>
    <t>М141МУИНН009</t>
  </si>
  <si>
    <t>Кызынгашева</t>
  </si>
  <si>
    <t>М141МУИНН013</t>
  </si>
  <si>
    <t>Назаренко</t>
  </si>
  <si>
    <t>Наталия</t>
  </si>
  <si>
    <t>М141МУИНН014</t>
  </si>
  <si>
    <t>Протасова</t>
  </si>
  <si>
    <t>Алёна</t>
  </si>
  <si>
    <t>Игоревна</t>
  </si>
  <si>
    <t>М141МУИНН017</t>
  </si>
  <si>
    <t>Развитие креативного и инновационного потенциала</t>
  </si>
  <si>
    <t>Региональная научно-техническая и инновационная политика</t>
  </si>
  <si>
    <t>Слияния и поглощения</t>
  </si>
  <si>
    <t>Бюдж</t>
  </si>
  <si>
    <t>Комм</t>
  </si>
  <si>
    <t>1 - 3</t>
  </si>
  <si>
    <t>4 - 5</t>
  </si>
  <si>
    <t>8 - 10</t>
  </si>
  <si>
    <t>12 - 14</t>
  </si>
  <si>
    <t>17 - 19</t>
  </si>
  <si>
    <t>Дата выгрузки: 19.01.2016</t>
  </si>
  <si>
    <t>Период: c 2015/2016 учебный год I семестр по 2015/2016 учебный год I семестр</t>
  </si>
  <si>
    <t>Факультет/отделение: Институт статистических исследований и экономики знаний</t>
  </si>
  <si>
    <t>Направление подготовки: Менеджмент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</si>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</sst>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A38"/>
  <sheetViews>
    <sheetView tabSelected="1" workbookViewId="0">
      <selection activeCell="P34" sqref="P34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6" width="10.7109375" style="28" customWidth="1"/>
    <col min="17" max="20" width="10.7109375" style="13" customWidth="1"/>
    <col min="21" max="22" width="10.7109375" style="27" hidden="1" customWidth="1"/>
    <col min="23" max="23" width="10.7109375" style="27" customWidth="1"/>
    <col min="24" max="24" width="10.7109375" style="28" customWidth="1"/>
    <col min="25" max="25" width="10.7109375" style="27" customWidth="1"/>
    <col min="26" max="26" width="10.7109375" style="28" customWidth="1"/>
    <col min="27" max="27" width="10.7109375" style="28" hidden="1" customWidth="1"/>
    <col min="28" max="70" width="10.7109375" style="1" customWidth="1"/>
    <col min="71" max="16384" width="9.140625" style="1"/>
  </cols>
  <sheetData>
    <row r="1" spans="1:27" s="6" customFormat="1" ht="32.25" customHeight="1" x14ac:dyDescent="0.2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11"/>
      <c r="R1" s="11"/>
      <c r="S1" s="11"/>
      <c r="T1" s="11"/>
      <c r="U1" s="23"/>
      <c r="V1" s="23"/>
      <c r="W1" s="34" t="s">
        <v>28</v>
      </c>
      <c r="X1" s="34"/>
      <c r="Y1" s="34"/>
      <c r="Z1" s="34"/>
      <c r="AA1" s="24"/>
    </row>
    <row r="2" spans="1:27" s="5" customFormat="1" ht="15.75" customHeight="1" x14ac:dyDescent="0.2">
      <c r="A2" s="30" t="s">
        <v>185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6"/>
      <c r="R2" s="6"/>
      <c r="S2" s="6"/>
      <c r="T2" s="12"/>
      <c r="U2" s="25"/>
      <c r="V2" s="25"/>
      <c r="W2" s="32" t="s">
        <v>27</v>
      </c>
      <c r="X2" s="32"/>
      <c r="Y2" s="32"/>
      <c r="Z2" s="32"/>
      <c r="AA2" s="26"/>
    </row>
    <row r="3" spans="1:27" s="5" customFormat="1" ht="15.75" customHeight="1" x14ac:dyDescent="0.2">
      <c r="A3" s="30" t="s">
        <v>186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6"/>
      <c r="R3" s="6"/>
      <c r="S3" s="6"/>
      <c r="T3" s="12"/>
      <c r="U3" s="25"/>
      <c r="V3" s="25"/>
      <c r="W3" s="32"/>
      <c r="X3" s="32"/>
      <c r="Y3" s="32"/>
      <c r="Z3" s="32"/>
      <c r="AA3" s="26"/>
    </row>
    <row r="4" spans="1:27" s="5" customFormat="1" ht="15.75" customHeight="1" x14ac:dyDescent="0.2">
      <c r="A4" s="30" t="s">
        <v>187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6"/>
      <c r="R4" s="6"/>
      <c r="S4" s="6"/>
      <c r="T4" s="12"/>
      <c r="U4" s="25"/>
      <c r="V4" s="25"/>
      <c r="W4" s="25"/>
      <c r="X4" s="26"/>
      <c r="Y4" s="25"/>
      <c r="Z4" s="26"/>
      <c r="AA4" s="26"/>
    </row>
    <row r="5" spans="1:27" s="5" customFormat="1" ht="15.75" customHeight="1" x14ac:dyDescent="0.2">
      <c r="A5" s="30" t="s">
        <v>188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6"/>
      <c r="R5" s="6"/>
      <c r="S5" s="6"/>
      <c r="T5" s="12"/>
      <c r="U5" s="25"/>
      <c r="V5" s="25"/>
      <c r="W5" s="25"/>
      <c r="X5" s="26"/>
      <c r="Y5" s="25"/>
      <c r="Z5" s="26"/>
      <c r="AA5" s="26"/>
    </row>
    <row r="6" spans="1:27" s="5" customFormat="1" ht="15.75" customHeight="1" x14ac:dyDescent="0.2">
      <c r="A6" s="30" t="s">
        <v>189</v>
      </c>
      <c r="B6" s="8"/>
      <c r="C6" s="4"/>
      <c r="D6" s="4"/>
      <c r="E6" s="4"/>
      <c r="F6" s="4"/>
      <c r="G6" s="18"/>
      <c r="I6" s="26"/>
      <c r="J6" s="26"/>
      <c r="K6" s="26"/>
      <c r="L6" s="26"/>
      <c r="M6" s="26"/>
      <c r="N6" s="26"/>
      <c r="O6" s="26"/>
      <c r="P6" s="26"/>
      <c r="Q6" s="12"/>
      <c r="R6" s="12"/>
      <c r="S6" s="12"/>
      <c r="T6" s="12"/>
      <c r="U6" s="25"/>
      <c r="V6" s="25"/>
      <c r="W6" s="25"/>
      <c r="X6" s="26"/>
      <c r="Y6" s="25"/>
      <c r="Z6" s="26"/>
      <c r="AA6" s="26"/>
    </row>
    <row r="7" spans="1:27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12"/>
      <c r="R7" s="12"/>
      <c r="S7" s="12"/>
      <c r="T7" s="12"/>
      <c r="U7" s="25"/>
      <c r="V7" s="25"/>
      <c r="W7" s="25"/>
      <c r="X7" s="26"/>
      <c r="Y7" s="25"/>
      <c r="Z7" s="26"/>
      <c r="AA7" s="26"/>
    </row>
    <row r="8" spans="1:27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39</v>
      </c>
      <c r="G8" s="35" t="s">
        <v>6</v>
      </c>
      <c r="I8" s="37" t="s">
        <v>74</v>
      </c>
      <c r="J8" s="35"/>
      <c r="K8" s="35"/>
      <c r="L8" s="37" t="s">
        <v>160</v>
      </c>
      <c r="M8" s="35"/>
      <c r="N8" s="35"/>
      <c r="O8" s="35"/>
      <c r="P8" s="35"/>
      <c r="Q8" s="47" t="s">
        <v>22</v>
      </c>
      <c r="R8" s="47" t="s">
        <v>23</v>
      </c>
      <c r="S8" s="48" t="s">
        <v>33</v>
      </c>
      <c r="T8" s="47" t="s">
        <v>24</v>
      </c>
      <c r="U8" s="49" t="s">
        <v>29</v>
      </c>
      <c r="V8" s="49" t="s">
        <v>30</v>
      </c>
      <c r="W8" s="50" t="s">
        <v>31</v>
      </c>
      <c r="X8" s="49" t="s">
        <v>5</v>
      </c>
      <c r="Y8" s="49" t="s">
        <v>25</v>
      </c>
      <c r="Z8" s="49" t="s">
        <v>26</v>
      </c>
      <c r="AA8" s="31" t="s">
        <v>34</v>
      </c>
    </row>
    <row r="9" spans="1:27" s="2" customFormat="1" ht="20.25" customHeight="1" x14ac:dyDescent="0.2">
      <c r="A9" s="35"/>
      <c r="B9" s="36"/>
      <c r="C9" s="35"/>
      <c r="D9" s="35"/>
      <c r="E9" s="35"/>
      <c r="F9" s="35"/>
      <c r="G9" s="35"/>
      <c r="I9" s="37" t="s">
        <v>73</v>
      </c>
      <c r="J9" s="35"/>
      <c r="K9" s="35"/>
      <c r="L9" s="37" t="s">
        <v>73</v>
      </c>
      <c r="M9" s="35"/>
      <c r="N9" s="35"/>
      <c r="O9" s="35"/>
      <c r="P9" s="35"/>
      <c r="Q9" s="47"/>
      <c r="R9" s="47"/>
      <c r="S9" s="48"/>
      <c r="T9" s="47"/>
      <c r="U9" s="49"/>
      <c r="V9" s="49"/>
      <c r="W9" s="50"/>
      <c r="X9" s="49"/>
      <c r="Y9" s="49"/>
      <c r="Z9" s="49"/>
      <c r="AA9" s="31"/>
    </row>
    <row r="10" spans="1:27" s="3" customFormat="1" ht="200.1" customHeight="1" x14ac:dyDescent="0.2">
      <c r="A10" s="35"/>
      <c r="B10" s="36"/>
      <c r="C10" s="35"/>
      <c r="D10" s="35"/>
      <c r="E10" s="35"/>
      <c r="F10" s="35"/>
      <c r="G10" s="35"/>
      <c r="H10" s="22" t="s">
        <v>32</v>
      </c>
      <c r="I10" s="38" t="s">
        <v>72</v>
      </c>
      <c r="J10" s="38" t="s">
        <v>133</v>
      </c>
      <c r="K10" s="38" t="s">
        <v>148</v>
      </c>
      <c r="L10" s="38" t="s">
        <v>159</v>
      </c>
      <c r="M10" s="38" t="s">
        <v>161</v>
      </c>
      <c r="N10" s="38" t="s">
        <v>175</v>
      </c>
      <c r="O10" s="38" t="s">
        <v>176</v>
      </c>
      <c r="P10" s="38" t="s">
        <v>177</v>
      </c>
      <c r="Q10" s="47"/>
      <c r="R10" s="47"/>
      <c r="S10" s="48"/>
      <c r="T10" s="47"/>
      <c r="U10" s="49"/>
      <c r="V10" s="49"/>
      <c r="W10" s="50"/>
      <c r="X10" s="49"/>
      <c r="Y10" s="49"/>
      <c r="Z10" s="49"/>
      <c r="AA10" s="31"/>
    </row>
    <row r="11" spans="1:27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39">
        <v>3</v>
      </c>
      <c r="J11" s="39">
        <v>3</v>
      </c>
      <c r="K11" s="39">
        <v>3</v>
      </c>
      <c r="L11" s="39">
        <v>3</v>
      </c>
      <c r="M11" s="39">
        <v>9</v>
      </c>
      <c r="N11" s="39">
        <v>3</v>
      </c>
      <c r="O11" s="39">
        <v>3</v>
      </c>
      <c r="P11" s="39">
        <v>3</v>
      </c>
      <c r="Q11" s="47"/>
      <c r="R11" s="47"/>
      <c r="S11" s="48"/>
      <c r="T11" s="47"/>
      <c r="U11" s="49"/>
      <c r="V11" s="49"/>
      <c r="W11" s="50"/>
      <c r="X11" s="49"/>
      <c r="Y11" s="49"/>
      <c r="Z11" s="49"/>
      <c r="AA11" s="31"/>
    </row>
    <row r="12" spans="1:27" x14ac:dyDescent="0.2">
      <c r="A12" s="40" t="s">
        <v>180</v>
      </c>
      <c r="B12" s="41" t="s">
        <v>107</v>
      </c>
      <c r="C12" s="42" t="s">
        <v>40</v>
      </c>
      <c r="D12" s="42">
        <v>541034696</v>
      </c>
      <c r="E12" s="43" t="s">
        <v>67</v>
      </c>
      <c r="F12" s="42" t="s">
        <v>76</v>
      </c>
      <c r="G12" s="43" t="s">
        <v>178</v>
      </c>
      <c r="H12" s="1">
        <f>MATCH(D12,Данные!$D:$D,0)</f>
        <v>11</v>
      </c>
      <c r="I12" s="46">
        <v>9</v>
      </c>
      <c r="J12" s="46"/>
      <c r="K12" s="46">
        <v>10</v>
      </c>
      <c r="L12" s="46"/>
      <c r="M12" s="46">
        <v>8</v>
      </c>
      <c r="N12" s="46">
        <v>10</v>
      </c>
      <c r="O12" s="46">
        <v>10</v>
      </c>
      <c r="P12" s="46"/>
      <c r="Q12" s="51">
        <v>189</v>
      </c>
      <c r="R12" s="51">
        <f>IF(S12 &gt; 0, MAX(S$12:S$38) / S12, 0)</f>
        <v>1</v>
      </c>
      <c r="S12" s="51">
        <v>21</v>
      </c>
      <c r="T12" s="51">
        <f>Q12*R12</f>
        <v>189</v>
      </c>
      <c r="U12" s="52">
        <v>47</v>
      </c>
      <c r="V12" s="52">
        <v>5</v>
      </c>
      <c r="W12" s="52">
        <f>IF(V12 &gt; 0,U12/V12,0)</f>
        <v>9.4</v>
      </c>
      <c r="X12" s="46">
        <f>MIN($I12:P12)</f>
        <v>8</v>
      </c>
      <c r="Y12" s="52"/>
      <c r="Z12" s="46">
        <v>5</v>
      </c>
      <c r="AA12" s="28">
        <v>1</v>
      </c>
    </row>
    <row r="13" spans="1:27" x14ac:dyDescent="0.2">
      <c r="A13" s="44"/>
      <c r="B13" s="41" t="s">
        <v>137</v>
      </c>
      <c r="C13" s="42" t="s">
        <v>56</v>
      </c>
      <c r="D13" s="42">
        <v>497172371</v>
      </c>
      <c r="E13" s="43" t="s">
        <v>67</v>
      </c>
      <c r="F13" s="42" t="s">
        <v>76</v>
      </c>
      <c r="G13" s="43" t="s">
        <v>178</v>
      </c>
      <c r="H13" s="1">
        <f>MATCH(D13,Данные!$D:$D,0)</f>
        <v>21</v>
      </c>
      <c r="I13" s="46"/>
      <c r="J13" s="46">
        <v>9</v>
      </c>
      <c r="K13" s="46"/>
      <c r="L13" s="46">
        <v>9</v>
      </c>
      <c r="M13" s="46">
        <v>9</v>
      </c>
      <c r="N13" s="46"/>
      <c r="O13" s="46"/>
      <c r="P13" s="46">
        <v>9</v>
      </c>
      <c r="Q13" s="51">
        <v>162</v>
      </c>
      <c r="R13" s="51">
        <f>IF(S13 &gt; 0, MAX(S$12:S$38) / S13, 0)</f>
        <v>1.1666666666666667</v>
      </c>
      <c r="S13" s="51">
        <v>18</v>
      </c>
      <c r="T13" s="51">
        <f>Q13*R13</f>
        <v>189</v>
      </c>
      <c r="U13" s="52">
        <v>36</v>
      </c>
      <c r="V13" s="52">
        <v>4</v>
      </c>
      <c r="W13" s="52">
        <f>IF(V13 &gt; 0,U13/V13,0)</f>
        <v>9</v>
      </c>
      <c r="X13" s="46">
        <f>MIN($I13:P13)</f>
        <v>9</v>
      </c>
      <c r="Y13" s="52"/>
      <c r="Z13" s="46">
        <v>4</v>
      </c>
      <c r="AA13" s="28">
        <v>2</v>
      </c>
    </row>
    <row r="14" spans="1:27" x14ac:dyDescent="0.2">
      <c r="A14" s="44"/>
      <c r="B14" s="41" t="s">
        <v>174</v>
      </c>
      <c r="C14" s="42" t="s">
        <v>58</v>
      </c>
      <c r="D14" s="42">
        <v>497172776</v>
      </c>
      <c r="E14" s="43" t="s">
        <v>67</v>
      </c>
      <c r="F14" s="42" t="s">
        <v>76</v>
      </c>
      <c r="G14" s="43" t="s">
        <v>178</v>
      </c>
      <c r="H14" s="1">
        <f>MATCH(D14,Данные!$D:$D,0)</f>
        <v>68</v>
      </c>
      <c r="I14" s="46"/>
      <c r="J14" s="46"/>
      <c r="K14" s="46"/>
      <c r="L14" s="46"/>
      <c r="M14" s="46">
        <v>9</v>
      </c>
      <c r="N14" s="46"/>
      <c r="O14" s="46"/>
      <c r="P14" s="46"/>
      <c r="Q14" s="51">
        <v>81</v>
      </c>
      <c r="R14" s="51">
        <f>IF(S14 &gt; 0, MAX(S$12:S$38) / S14, 0)</f>
        <v>2.3333333333333335</v>
      </c>
      <c r="S14" s="51">
        <v>9</v>
      </c>
      <c r="T14" s="51">
        <f>Q14*R14</f>
        <v>189</v>
      </c>
      <c r="U14" s="52">
        <v>9</v>
      </c>
      <c r="V14" s="52">
        <v>1</v>
      </c>
      <c r="W14" s="52">
        <f>IF(V14 &gt; 0,U14/V14,0)</f>
        <v>9</v>
      </c>
      <c r="X14" s="46">
        <f>MIN($I14:P14)</f>
        <v>9</v>
      </c>
      <c r="Y14" s="52"/>
      <c r="Z14" s="46">
        <v>1</v>
      </c>
      <c r="AA14" s="28">
        <v>3</v>
      </c>
    </row>
    <row r="15" spans="1:27" x14ac:dyDescent="0.2">
      <c r="A15" s="40" t="s">
        <v>181</v>
      </c>
      <c r="B15" s="41" t="s">
        <v>111</v>
      </c>
      <c r="C15" s="42" t="s">
        <v>42</v>
      </c>
      <c r="D15" s="42">
        <v>497172676</v>
      </c>
      <c r="E15" s="43" t="s">
        <v>67</v>
      </c>
      <c r="F15" s="42" t="s">
        <v>76</v>
      </c>
      <c r="G15" s="43" t="s">
        <v>178</v>
      </c>
      <c r="H15" s="1">
        <f>MATCH(D15,Данные!$D:$D,0)</f>
        <v>12</v>
      </c>
      <c r="I15" s="46">
        <v>8</v>
      </c>
      <c r="J15" s="46">
        <v>9</v>
      </c>
      <c r="K15" s="46">
        <v>10</v>
      </c>
      <c r="L15" s="46"/>
      <c r="M15" s="46">
        <v>8</v>
      </c>
      <c r="N15" s="46"/>
      <c r="O15" s="46">
        <v>9</v>
      </c>
      <c r="P15" s="46"/>
      <c r="Q15" s="51">
        <v>180</v>
      </c>
      <c r="R15" s="51">
        <f>IF(S15 &gt; 0, MAX(S$12:S$38) / S15, 0)</f>
        <v>1</v>
      </c>
      <c r="S15" s="51">
        <v>21</v>
      </c>
      <c r="T15" s="51">
        <f>Q15*R15</f>
        <v>180</v>
      </c>
      <c r="U15" s="52">
        <v>44</v>
      </c>
      <c r="V15" s="52">
        <v>5</v>
      </c>
      <c r="W15" s="52">
        <f>IF(V15 &gt; 0,U15/V15,0)</f>
        <v>8.8000000000000007</v>
      </c>
      <c r="X15" s="46">
        <f>MIN($I15:P15)</f>
        <v>8</v>
      </c>
      <c r="Y15" s="52"/>
      <c r="Z15" s="46">
        <v>5</v>
      </c>
      <c r="AA15" s="28">
        <v>4</v>
      </c>
    </row>
    <row r="16" spans="1:27" x14ac:dyDescent="0.2">
      <c r="A16" s="44"/>
      <c r="B16" s="41" t="s">
        <v>158</v>
      </c>
      <c r="C16" s="42" t="s">
        <v>61</v>
      </c>
      <c r="D16" s="42">
        <v>497172360</v>
      </c>
      <c r="E16" s="43" t="s">
        <v>67</v>
      </c>
      <c r="F16" s="42" t="s">
        <v>76</v>
      </c>
      <c r="G16" s="43" t="s">
        <v>178</v>
      </c>
      <c r="H16" s="1">
        <f>MATCH(D16,Данные!$D:$D,0)</f>
        <v>39</v>
      </c>
      <c r="I16" s="46"/>
      <c r="J16" s="46"/>
      <c r="K16" s="46">
        <v>9</v>
      </c>
      <c r="L16" s="46">
        <v>9</v>
      </c>
      <c r="M16" s="46">
        <v>8</v>
      </c>
      <c r="N16" s="46">
        <v>10</v>
      </c>
      <c r="O16" s="46">
        <v>8</v>
      </c>
      <c r="P16" s="46"/>
      <c r="Q16" s="51">
        <v>180</v>
      </c>
      <c r="R16" s="51">
        <f>IF(S16 &gt; 0, MAX(S$12:S$38) / S16, 0)</f>
        <v>1</v>
      </c>
      <c r="S16" s="51">
        <v>21</v>
      </c>
      <c r="T16" s="51">
        <f>Q16*R16</f>
        <v>180</v>
      </c>
      <c r="U16" s="52">
        <v>44</v>
      </c>
      <c r="V16" s="52">
        <v>5</v>
      </c>
      <c r="W16" s="52">
        <f>IF(V16 &gt; 0,U16/V16,0)</f>
        <v>8.8000000000000007</v>
      </c>
      <c r="X16" s="46">
        <f>MIN($I16:P16)</f>
        <v>8</v>
      </c>
      <c r="Y16" s="52"/>
      <c r="Z16" s="46">
        <v>5</v>
      </c>
      <c r="AA16" s="28">
        <v>5</v>
      </c>
    </row>
    <row r="17" spans="1:27" x14ac:dyDescent="0.2">
      <c r="A17" s="45">
        <v>6</v>
      </c>
      <c r="B17" s="41" t="s">
        <v>132</v>
      </c>
      <c r="C17" s="42" t="s">
        <v>49</v>
      </c>
      <c r="D17" s="42">
        <v>497172382</v>
      </c>
      <c r="E17" s="43" t="s">
        <v>67</v>
      </c>
      <c r="F17" s="42" t="s">
        <v>76</v>
      </c>
      <c r="G17" s="43" t="s">
        <v>178</v>
      </c>
      <c r="H17" s="1">
        <f>MATCH(D17,Данные!$D:$D,0)</f>
        <v>18</v>
      </c>
      <c r="I17" s="46">
        <v>9</v>
      </c>
      <c r="J17" s="46">
        <v>8</v>
      </c>
      <c r="K17" s="46"/>
      <c r="L17" s="46">
        <v>9</v>
      </c>
      <c r="M17" s="46">
        <v>8</v>
      </c>
      <c r="N17" s="46"/>
      <c r="O17" s="46">
        <v>9</v>
      </c>
      <c r="P17" s="46"/>
      <c r="Q17" s="51">
        <v>177</v>
      </c>
      <c r="R17" s="51">
        <f>IF(S17 &gt; 0, MAX(S$12:S$38) / S17, 0)</f>
        <v>1</v>
      </c>
      <c r="S17" s="51">
        <v>21</v>
      </c>
      <c r="T17" s="51">
        <f>Q17*R17</f>
        <v>177</v>
      </c>
      <c r="U17" s="52">
        <v>43</v>
      </c>
      <c r="V17" s="52">
        <v>5</v>
      </c>
      <c r="W17" s="52">
        <f>IF(V17 &gt; 0,U17/V17,0)</f>
        <v>8.6</v>
      </c>
      <c r="X17" s="46">
        <f>MIN($I17:P17)</f>
        <v>8</v>
      </c>
      <c r="Y17" s="52"/>
      <c r="Z17" s="46">
        <v>5</v>
      </c>
      <c r="AA17" s="28">
        <v>6</v>
      </c>
    </row>
    <row r="18" spans="1:27" x14ac:dyDescent="0.2">
      <c r="A18" s="45">
        <v>7</v>
      </c>
      <c r="B18" s="41" t="s">
        <v>122</v>
      </c>
      <c r="C18" s="42" t="s">
        <v>66</v>
      </c>
      <c r="D18" s="42">
        <v>497172865</v>
      </c>
      <c r="E18" s="43" t="s">
        <v>67</v>
      </c>
      <c r="F18" s="42" t="s">
        <v>76</v>
      </c>
      <c r="G18" s="43" t="s">
        <v>178</v>
      </c>
      <c r="H18" s="1">
        <f>MATCH(D18,Данные!$D:$D,0)</f>
        <v>15</v>
      </c>
      <c r="I18" s="46">
        <v>8</v>
      </c>
      <c r="J18" s="46"/>
      <c r="K18" s="46">
        <v>9</v>
      </c>
      <c r="L18" s="46"/>
      <c r="M18" s="46">
        <v>8</v>
      </c>
      <c r="N18" s="46"/>
      <c r="O18" s="46">
        <v>9</v>
      </c>
      <c r="P18" s="46"/>
      <c r="Q18" s="51">
        <v>150</v>
      </c>
      <c r="R18" s="51">
        <f>IF(S18 &gt; 0, MAX(S$12:S$38) / S18, 0)</f>
        <v>1.1666666666666667</v>
      </c>
      <c r="S18" s="51">
        <v>18</v>
      </c>
      <c r="T18" s="51">
        <f>Q18*R18</f>
        <v>175</v>
      </c>
      <c r="U18" s="52">
        <v>34</v>
      </c>
      <c r="V18" s="52">
        <v>4</v>
      </c>
      <c r="W18" s="52">
        <f>IF(V18 &gt; 0,U18/V18,0)</f>
        <v>8.5</v>
      </c>
      <c r="X18" s="46">
        <f>MIN($I18:P18)</f>
        <v>8</v>
      </c>
      <c r="Y18" s="52"/>
      <c r="Z18" s="46">
        <v>4</v>
      </c>
      <c r="AA18" s="28">
        <v>7</v>
      </c>
    </row>
    <row r="19" spans="1:27" x14ac:dyDescent="0.2">
      <c r="A19" s="40" t="s">
        <v>182</v>
      </c>
      <c r="B19" s="41" t="s">
        <v>80</v>
      </c>
      <c r="C19" s="42" t="s">
        <v>54</v>
      </c>
      <c r="D19" s="42">
        <v>543562702</v>
      </c>
      <c r="E19" s="43" t="s">
        <v>67</v>
      </c>
      <c r="F19" s="42" t="s">
        <v>76</v>
      </c>
      <c r="G19" s="43" t="s">
        <v>178</v>
      </c>
      <c r="H19" s="1">
        <f>MATCH(D19,Данные!$D:$D,0)</f>
        <v>4</v>
      </c>
      <c r="I19" s="46">
        <v>9</v>
      </c>
      <c r="J19" s="46"/>
      <c r="K19" s="46">
        <v>9</v>
      </c>
      <c r="L19" s="46"/>
      <c r="M19" s="46">
        <v>7</v>
      </c>
      <c r="N19" s="46">
        <v>10</v>
      </c>
      <c r="O19" s="46">
        <v>9</v>
      </c>
      <c r="P19" s="46"/>
      <c r="Q19" s="51">
        <v>174</v>
      </c>
      <c r="R19" s="51">
        <f>IF(S19 &gt; 0, MAX(S$12:S$38) / S19, 0)</f>
        <v>1</v>
      </c>
      <c r="S19" s="51">
        <v>21</v>
      </c>
      <c r="T19" s="51">
        <f>Q19*R19</f>
        <v>174</v>
      </c>
      <c r="U19" s="52">
        <v>44</v>
      </c>
      <c r="V19" s="52">
        <v>5</v>
      </c>
      <c r="W19" s="52">
        <f>IF(V19 &gt; 0,U19/V19,0)</f>
        <v>8.8000000000000007</v>
      </c>
      <c r="X19" s="46">
        <f>MIN($I19:P19)</f>
        <v>7</v>
      </c>
      <c r="Y19" s="52"/>
      <c r="Z19" s="46">
        <v>5</v>
      </c>
      <c r="AA19" s="28">
        <v>8</v>
      </c>
    </row>
    <row r="20" spans="1:27" x14ac:dyDescent="0.2">
      <c r="A20" s="44"/>
      <c r="B20" s="41" t="s">
        <v>91</v>
      </c>
      <c r="C20" s="42" t="s">
        <v>48</v>
      </c>
      <c r="D20" s="42">
        <v>497172793</v>
      </c>
      <c r="E20" s="43" t="s">
        <v>67</v>
      </c>
      <c r="F20" s="42" t="s">
        <v>76</v>
      </c>
      <c r="G20" s="43" t="s">
        <v>178</v>
      </c>
      <c r="H20" s="1">
        <f>MATCH(D20,Данные!$D:$D,0)</f>
        <v>7</v>
      </c>
      <c r="I20" s="46">
        <v>8</v>
      </c>
      <c r="J20" s="46">
        <v>9</v>
      </c>
      <c r="K20" s="46">
        <v>9</v>
      </c>
      <c r="L20" s="46"/>
      <c r="M20" s="46">
        <v>8</v>
      </c>
      <c r="N20" s="46">
        <v>8</v>
      </c>
      <c r="O20" s="46"/>
      <c r="P20" s="46"/>
      <c r="Q20" s="51">
        <v>174</v>
      </c>
      <c r="R20" s="51">
        <f>IF(S20 &gt; 0, MAX(S$12:S$38) / S20, 0)</f>
        <v>1</v>
      </c>
      <c r="S20" s="51">
        <v>21</v>
      </c>
      <c r="T20" s="51">
        <f>Q20*R20</f>
        <v>174</v>
      </c>
      <c r="U20" s="52">
        <v>42</v>
      </c>
      <c r="V20" s="52">
        <v>5</v>
      </c>
      <c r="W20" s="52">
        <f>IF(V20 &gt; 0,U20/V20,0)</f>
        <v>8.4</v>
      </c>
      <c r="X20" s="46">
        <f>MIN($I20:P20)</f>
        <v>8</v>
      </c>
      <c r="Y20" s="52"/>
      <c r="Z20" s="46">
        <v>5</v>
      </c>
      <c r="AA20" s="28">
        <v>9</v>
      </c>
    </row>
    <row r="21" spans="1:27" x14ac:dyDescent="0.2">
      <c r="A21" s="44"/>
      <c r="B21" s="41" t="s">
        <v>152</v>
      </c>
      <c r="C21" s="42" t="s">
        <v>62</v>
      </c>
      <c r="D21" s="42">
        <v>508400915</v>
      </c>
      <c r="E21" s="43" t="s">
        <v>67</v>
      </c>
      <c r="F21" s="42" t="s">
        <v>76</v>
      </c>
      <c r="G21" s="43" t="s">
        <v>178</v>
      </c>
      <c r="H21" s="1">
        <f>MATCH(D21,Данные!$D:$D,0)</f>
        <v>29</v>
      </c>
      <c r="I21" s="46"/>
      <c r="J21" s="46"/>
      <c r="K21" s="46">
        <v>7</v>
      </c>
      <c r="L21" s="46">
        <v>9</v>
      </c>
      <c r="M21" s="46">
        <v>8</v>
      </c>
      <c r="N21" s="46">
        <v>10</v>
      </c>
      <c r="O21" s="46">
        <v>8</v>
      </c>
      <c r="P21" s="46"/>
      <c r="Q21" s="51">
        <v>174</v>
      </c>
      <c r="R21" s="51">
        <f>IF(S21 &gt; 0, MAX(S$12:S$38) / S21, 0)</f>
        <v>1</v>
      </c>
      <c r="S21" s="51">
        <v>21</v>
      </c>
      <c r="T21" s="51">
        <f>Q21*R21</f>
        <v>174</v>
      </c>
      <c r="U21" s="52">
        <v>42</v>
      </c>
      <c r="V21" s="52">
        <v>5</v>
      </c>
      <c r="W21" s="52">
        <f>IF(V21 &gt; 0,U21/V21,0)</f>
        <v>8.4</v>
      </c>
      <c r="X21" s="46">
        <f>MIN($I21:P21)</f>
        <v>7</v>
      </c>
      <c r="Y21" s="52"/>
      <c r="Z21" s="46">
        <v>5</v>
      </c>
      <c r="AA21" s="28">
        <v>10</v>
      </c>
    </row>
    <row r="22" spans="1:27" x14ac:dyDescent="0.2">
      <c r="A22" s="45">
        <v>11</v>
      </c>
      <c r="B22" s="41" t="s">
        <v>128</v>
      </c>
      <c r="C22" s="42" t="s">
        <v>46</v>
      </c>
      <c r="D22" s="42">
        <v>497172693</v>
      </c>
      <c r="E22" s="43" t="s">
        <v>67</v>
      </c>
      <c r="F22" s="42" t="s">
        <v>76</v>
      </c>
      <c r="G22" s="43" t="s">
        <v>178</v>
      </c>
      <c r="H22" s="1">
        <f>MATCH(D22,Данные!$D:$D,0)</f>
        <v>17</v>
      </c>
      <c r="I22" s="46">
        <v>8</v>
      </c>
      <c r="J22" s="46"/>
      <c r="K22" s="46"/>
      <c r="L22" s="46">
        <v>8</v>
      </c>
      <c r="M22" s="46">
        <v>8</v>
      </c>
      <c r="N22" s="46">
        <v>9</v>
      </c>
      <c r="O22" s="46">
        <v>8</v>
      </c>
      <c r="P22" s="46"/>
      <c r="Q22" s="51">
        <v>171</v>
      </c>
      <c r="R22" s="51">
        <f>IF(S22 &gt; 0, MAX(S$12:S$38) / S22, 0)</f>
        <v>1</v>
      </c>
      <c r="S22" s="51">
        <v>21</v>
      </c>
      <c r="T22" s="51">
        <f>Q22*R22</f>
        <v>171</v>
      </c>
      <c r="U22" s="52">
        <v>41</v>
      </c>
      <c r="V22" s="52">
        <v>5</v>
      </c>
      <c r="W22" s="52">
        <f>IF(V22 &gt; 0,U22/V22,0)</f>
        <v>8.1999999999999993</v>
      </c>
      <c r="X22" s="46">
        <f>MIN($I22:P22)</f>
        <v>8</v>
      </c>
      <c r="Y22" s="52"/>
      <c r="Z22" s="46">
        <v>5</v>
      </c>
      <c r="AA22" s="28">
        <v>11</v>
      </c>
    </row>
    <row r="23" spans="1:27" x14ac:dyDescent="0.2">
      <c r="A23" s="40" t="s">
        <v>183</v>
      </c>
      <c r="B23" s="41" t="s">
        <v>167</v>
      </c>
      <c r="C23" s="42" t="s">
        <v>51</v>
      </c>
      <c r="D23" s="42">
        <v>497172708</v>
      </c>
      <c r="E23" s="43" t="s">
        <v>67</v>
      </c>
      <c r="F23" s="42" t="s">
        <v>76</v>
      </c>
      <c r="G23" s="43" t="s">
        <v>178</v>
      </c>
      <c r="H23" s="1">
        <f>MATCH(D23,Данные!$D:$D,0)</f>
        <v>65</v>
      </c>
      <c r="I23" s="46"/>
      <c r="J23" s="46"/>
      <c r="K23" s="46"/>
      <c r="L23" s="46"/>
      <c r="M23" s="46">
        <v>8</v>
      </c>
      <c r="N23" s="46"/>
      <c r="O23" s="46"/>
      <c r="P23" s="46"/>
      <c r="Q23" s="51">
        <v>72</v>
      </c>
      <c r="R23" s="51">
        <f>IF(S23 &gt; 0, MAX(S$12:S$38) / S23, 0)</f>
        <v>2.3333333333333335</v>
      </c>
      <c r="S23" s="51">
        <v>9</v>
      </c>
      <c r="T23" s="51">
        <f>Q23*R23</f>
        <v>168</v>
      </c>
      <c r="U23" s="52">
        <v>8</v>
      </c>
      <c r="V23" s="52">
        <v>1</v>
      </c>
      <c r="W23" s="52">
        <f>IF(V23 &gt; 0,U23/V23,0)</f>
        <v>8</v>
      </c>
      <c r="X23" s="46">
        <f>MIN($I23:P23)</f>
        <v>8</v>
      </c>
      <c r="Y23" s="52"/>
      <c r="Z23" s="46">
        <v>1</v>
      </c>
      <c r="AA23" s="28">
        <v>12</v>
      </c>
    </row>
    <row r="24" spans="1:27" x14ac:dyDescent="0.2">
      <c r="A24" s="44"/>
      <c r="B24" s="41" t="s">
        <v>170</v>
      </c>
      <c r="C24" s="42" t="s">
        <v>55</v>
      </c>
      <c r="D24" s="42">
        <v>497172725</v>
      </c>
      <c r="E24" s="43" t="s">
        <v>67</v>
      </c>
      <c r="F24" s="42" t="s">
        <v>76</v>
      </c>
      <c r="G24" s="43" t="s">
        <v>178</v>
      </c>
      <c r="H24" s="1">
        <f>MATCH(D24,Данные!$D:$D,0)</f>
        <v>66</v>
      </c>
      <c r="I24" s="46"/>
      <c r="J24" s="46"/>
      <c r="K24" s="46"/>
      <c r="L24" s="46"/>
      <c r="M24" s="46">
        <v>8</v>
      </c>
      <c r="N24" s="46"/>
      <c r="O24" s="46"/>
      <c r="P24" s="46"/>
      <c r="Q24" s="51">
        <v>72</v>
      </c>
      <c r="R24" s="51">
        <f>IF(S24 &gt; 0, MAX(S$12:S$38) / S24, 0)</f>
        <v>2.3333333333333335</v>
      </c>
      <c r="S24" s="51">
        <v>9</v>
      </c>
      <c r="T24" s="51">
        <f>Q24*R24</f>
        <v>168</v>
      </c>
      <c r="U24" s="52">
        <v>8</v>
      </c>
      <c r="V24" s="52">
        <v>1</v>
      </c>
      <c r="W24" s="52">
        <f>IF(V24 &gt; 0,U24/V24,0)</f>
        <v>8</v>
      </c>
      <c r="X24" s="46">
        <f>MIN($I24:P24)</f>
        <v>8</v>
      </c>
      <c r="Y24" s="52"/>
      <c r="Z24" s="46">
        <v>1</v>
      </c>
      <c r="AA24" s="28">
        <v>13</v>
      </c>
    </row>
    <row r="25" spans="1:27" x14ac:dyDescent="0.2">
      <c r="A25" s="44"/>
      <c r="B25" s="41" t="s">
        <v>140</v>
      </c>
      <c r="C25" s="42" t="s">
        <v>60</v>
      </c>
      <c r="D25" s="42">
        <v>497173357</v>
      </c>
      <c r="E25" s="43" t="s">
        <v>67</v>
      </c>
      <c r="F25" s="42" t="s">
        <v>76</v>
      </c>
      <c r="G25" s="43" t="s">
        <v>178</v>
      </c>
      <c r="H25" s="1">
        <f>MATCH(D25,Данные!$D:$D,0)</f>
        <v>23</v>
      </c>
      <c r="I25" s="46"/>
      <c r="J25" s="46">
        <v>7</v>
      </c>
      <c r="K25" s="46"/>
      <c r="L25" s="46">
        <v>8</v>
      </c>
      <c r="M25" s="46">
        <v>8</v>
      </c>
      <c r="N25" s="46"/>
      <c r="O25" s="46">
        <v>9</v>
      </c>
      <c r="P25" s="46"/>
      <c r="Q25" s="51">
        <v>144</v>
      </c>
      <c r="R25" s="51">
        <f>IF(S25 &gt; 0, MAX(S$12:S$38) / S25, 0)</f>
        <v>1.1666666666666667</v>
      </c>
      <c r="S25" s="51">
        <v>18</v>
      </c>
      <c r="T25" s="51">
        <f>Q25*R25</f>
        <v>168</v>
      </c>
      <c r="U25" s="52">
        <v>32</v>
      </c>
      <c r="V25" s="52">
        <v>4</v>
      </c>
      <c r="W25" s="52">
        <f>IF(V25 &gt; 0,U25/V25,0)</f>
        <v>8</v>
      </c>
      <c r="X25" s="46">
        <f>MIN($I25:P25)</f>
        <v>7</v>
      </c>
      <c r="Y25" s="52"/>
      <c r="Z25" s="46">
        <v>4</v>
      </c>
      <c r="AA25" s="28">
        <v>14</v>
      </c>
    </row>
    <row r="26" spans="1:27" x14ac:dyDescent="0.2">
      <c r="A26" s="45">
        <v>15</v>
      </c>
      <c r="B26" s="41" t="s">
        <v>95</v>
      </c>
      <c r="C26" s="42" t="s">
        <v>45</v>
      </c>
      <c r="D26" s="42">
        <v>497172808</v>
      </c>
      <c r="E26" s="43" t="s">
        <v>67</v>
      </c>
      <c r="F26" s="42" t="s">
        <v>76</v>
      </c>
      <c r="G26" s="43" t="s">
        <v>178</v>
      </c>
      <c r="H26" s="1">
        <f>MATCH(D26,Данные!$D:$D,0)</f>
        <v>8</v>
      </c>
      <c r="I26" s="46">
        <v>7</v>
      </c>
      <c r="J26" s="46"/>
      <c r="K26" s="46">
        <v>9</v>
      </c>
      <c r="L26" s="46"/>
      <c r="M26" s="46">
        <v>7</v>
      </c>
      <c r="N26" s="46">
        <v>8</v>
      </c>
      <c r="O26" s="46">
        <v>10</v>
      </c>
      <c r="P26" s="46"/>
      <c r="Q26" s="51">
        <v>165</v>
      </c>
      <c r="R26" s="51">
        <f>IF(S26 &gt; 0, MAX(S$12:S$38) / S26, 0)</f>
        <v>1</v>
      </c>
      <c r="S26" s="51">
        <v>21</v>
      </c>
      <c r="T26" s="51">
        <f>Q26*R26</f>
        <v>165</v>
      </c>
      <c r="U26" s="52">
        <v>41</v>
      </c>
      <c r="V26" s="52">
        <v>5</v>
      </c>
      <c r="W26" s="52">
        <f>IF(V26 &gt; 0,U26/V26,0)</f>
        <v>8.1999999999999993</v>
      </c>
      <c r="X26" s="46">
        <f>MIN($I26:P26)</f>
        <v>7</v>
      </c>
      <c r="Y26" s="52"/>
      <c r="Z26" s="46">
        <v>5</v>
      </c>
      <c r="AA26" s="28">
        <v>15</v>
      </c>
    </row>
    <row r="27" spans="1:27" x14ac:dyDescent="0.2">
      <c r="A27" s="45">
        <v>16</v>
      </c>
      <c r="B27" s="41" t="s">
        <v>114</v>
      </c>
      <c r="C27" s="42" t="s">
        <v>52</v>
      </c>
      <c r="D27" s="42">
        <v>541036112</v>
      </c>
      <c r="E27" s="43" t="s">
        <v>67</v>
      </c>
      <c r="F27" s="42" t="s">
        <v>76</v>
      </c>
      <c r="G27" s="43" t="s">
        <v>178</v>
      </c>
      <c r="H27" s="1">
        <f>MATCH(D27,Данные!$D:$D,0)</f>
        <v>13</v>
      </c>
      <c r="I27" s="46">
        <v>9</v>
      </c>
      <c r="J27" s="46"/>
      <c r="K27" s="46">
        <v>9</v>
      </c>
      <c r="L27" s="46"/>
      <c r="M27" s="46">
        <v>7</v>
      </c>
      <c r="N27" s="46">
        <v>8</v>
      </c>
      <c r="O27" s="46"/>
      <c r="P27" s="46"/>
      <c r="Q27" s="51">
        <v>141</v>
      </c>
      <c r="R27" s="51">
        <f>IF(S27 &gt; 0, MAX(S$12:S$38) / S27, 0)</f>
        <v>1.1666666666666667</v>
      </c>
      <c r="S27" s="51">
        <v>18</v>
      </c>
      <c r="T27" s="51">
        <f>Q27*R27</f>
        <v>164.5</v>
      </c>
      <c r="U27" s="52">
        <v>33</v>
      </c>
      <c r="V27" s="52">
        <v>4</v>
      </c>
      <c r="W27" s="52">
        <f>IF(V27 &gt; 0,U27/V27,0)</f>
        <v>8.25</v>
      </c>
      <c r="X27" s="46">
        <f>MIN($I27:P27)</f>
        <v>7</v>
      </c>
      <c r="Y27" s="52"/>
      <c r="Z27" s="46">
        <v>4</v>
      </c>
      <c r="AA27" s="28">
        <v>16</v>
      </c>
    </row>
    <row r="28" spans="1:27" x14ac:dyDescent="0.2">
      <c r="A28" s="40" t="s">
        <v>184</v>
      </c>
      <c r="B28" s="41" t="s">
        <v>125</v>
      </c>
      <c r="C28" s="42" t="s">
        <v>41</v>
      </c>
      <c r="D28" s="42">
        <v>543570169</v>
      </c>
      <c r="E28" s="43" t="s">
        <v>67</v>
      </c>
      <c r="F28" s="42" t="s">
        <v>76</v>
      </c>
      <c r="G28" s="43" t="s">
        <v>178</v>
      </c>
      <c r="H28" s="1">
        <f>MATCH(D28,Данные!$D:$D,0)</f>
        <v>16</v>
      </c>
      <c r="I28" s="46">
        <v>7</v>
      </c>
      <c r="J28" s="46"/>
      <c r="K28" s="46">
        <v>9</v>
      </c>
      <c r="L28" s="46">
        <v>8</v>
      </c>
      <c r="M28" s="46">
        <v>7</v>
      </c>
      <c r="N28" s="46">
        <v>9</v>
      </c>
      <c r="O28" s="46"/>
      <c r="P28" s="46"/>
      <c r="Q28" s="51">
        <v>162</v>
      </c>
      <c r="R28" s="51">
        <f>IF(S28 &gt; 0, MAX(S$12:S$38) / S28, 0)</f>
        <v>1</v>
      </c>
      <c r="S28" s="51">
        <v>21</v>
      </c>
      <c r="T28" s="51">
        <f>Q28*R28</f>
        <v>162</v>
      </c>
      <c r="U28" s="52">
        <v>40</v>
      </c>
      <c r="V28" s="52">
        <v>5</v>
      </c>
      <c r="W28" s="52">
        <f>IF(V28 &gt; 0,U28/V28,0)</f>
        <v>8</v>
      </c>
      <c r="X28" s="46">
        <f>MIN($I28:P28)</f>
        <v>7</v>
      </c>
      <c r="Y28" s="52"/>
      <c r="Z28" s="46">
        <v>5</v>
      </c>
      <c r="AA28" s="28">
        <v>17</v>
      </c>
    </row>
    <row r="29" spans="1:27" x14ac:dyDescent="0.2">
      <c r="A29" s="44"/>
      <c r="B29" s="41" t="s">
        <v>147</v>
      </c>
      <c r="C29" s="42" t="s">
        <v>43</v>
      </c>
      <c r="D29" s="42">
        <v>497172415</v>
      </c>
      <c r="E29" s="43" t="s">
        <v>67</v>
      </c>
      <c r="F29" s="42" t="s">
        <v>76</v>
      </c>
      <c r="G29" s="43" t="s">
        <v>178</v>
      </c>
      <c r="H29" s="1">
        <f>MATCH(D29,Данные!$D:$D,0)</f>
        <v>25</v>
      </c>
      <c r="I29" s="46"/>
      <c r="J29" s="46">
        <v>7</v>
      </c>
      <c r="K29" s="46">
        <v>8</v>
      </c>
      <c r="L29" s="46">
        <v>8</v>
      </c>
      <c r="M29" s="46">
        <v>7</v>
      </c>
      <c r="N29" s="46"/>
      <c r="O29" s="46">
        <v>10</v>
      </c>
      <c r="P29" s="46"/>
      <c r="Q29" s="51">
        <v>162</v>
      </c>
      <c r="R29" s="51">
        <f>IF(S29 &gt; 0, MAX(S$12:S$38) / S29, 0)</f>
        <v>1</v>
      </c>
      <c r="S29" s="51">
        <v>21</v>
      </c>
      <c r="T29" s="51">
        <f>Q29*R29</f>
        <v>162</v>
      </c>
      <c r="U29" s="52">
        <v>40</v>
      </c>
      <c r="V29" s="52">
        <v>5</v>
      </c>
      <c r="W29" s="52">
        <f>IF(V29 &gt; 0,U29/V29,0)</f>
        <v>8</v>
      </c>
      <c r="X29" s="46">
        <f>MIN($I29:P29)</f>
        <v>7</v>
      </c>
      <c r="Y29" s="52"/>
      <c r="Z29" s="46">
        <v>5</v>
      </c>
      <c r="AA29" s="28">
        <v>18</v>
      </c>
    </row>
    <row r="30" spans="1:27" x14ac:dyDescent="0.2">
      <c r="A30" s="44"/>
      <c r="B30" s="41" t="s">
        <v>118</v>
      </c>
      <c r="C30" s="42" t="s">
        <v>53</v>
      </c>
      <c r="D30" s="42">
        <v>509684937</v>
      </c>
      <c r="E30" s="43" t="s">
        <v>67</v>
      </c>
      <c r="F30" s="42" t="s">
        <v>76</v>
      </c>
      <c r="G30" s="43" t="s">
        <v>178</v>
      </c>
      <c r="H30" s="1">
        <f>MATCH(D30,Данные!$D:$D,0)</f>
        <v>14</v>
      </c>
      <c r="I30" s="46">
        <v>8</v>
      </c>
      <c r="J30" s="46">
        <v>7</v>
      </c>
      <c r="K30" s="46"/>
      <c r="L30" s="46"/>
      <c r="M30" s="46">
        <v>7</v>
      </c>
      <c r="N30" s="46">
        <v>10</v>
      </c>
      <c r="O30" s="46">
        <v>8</v>
      </c>
      <c r="P30" s="46"/>
      <c r="Q30" s="51">
        <v>162</v>
      </c>
      <c r="R30" s="51">
        <f>IF(S30 &gt; 0, MAX(S$12:S$38) / S30, 0)</f>
        <v>1</v>
      </c>
      <c r="S30" s="51">
        <v>21</v>
      </c>
      <c r="T30" s="51">
        <f>Q30*R30</f>
        <v>162</v>
      </c>
      <c r="U30" s="52">
        <v>40</v>
      </c>
      <c r="V30" s="52">
        <v>5</v>
      </c>
      <c r="W30" s="52">
        <f>IF(V30 &gt; 0,U30/V30,0)</f>
        <v>8</v>
      </c>
      <c r="X30" s="46">
        <f>MIN($I30:P30)</f>
        <v>7</v>
      </c>
      <c r="Y30" s="52"/>
      <c r="Z30" s="46">
        <v>5</v>
      </c>
      <c r="AA30" s="28">
        <v>19</v>
      </c>
    </row>
    <row r="31" spans="1:27" x14ac:dyDescent="0.2">
      <c r="A31" s="45">
        <v>20</v>
      </c>
      <c r="B31" s="41" t="s">
        <v>143</v>
      </c>
      <c r="C31" s="42" t="s">
        <v>44</v>
      </c>
      <c r="D31" s="42">
        <v>543570430</v>
      </c>
      <c r="E31" s="43" t="s">
        <v>67</v>
      </c>
      <c r="F31" s="42" t="s">
        <v>76</v>
      </c>
      <c r="G31" s="43" t="s">
        <v>178</v>
      </c>
      <c r="H31" s="1">
        <f>MATCH(D31,Данные!$D:$D,0)</f>
        <v>24</v>
      </c>
      <c r="I31" s="46"/>
      <c r="J31" s="46">
        <v>7</v>
      </c>
      <c r="K31" s="46"/>
      <c r="L31" s="46">
        <v>8</v>
      </c>
      <c r="M31" s="46">
        <v>7</v>
      </c>
      <c r="N31" s="46">
        <v>10</v>
      </c>
      <c r="O31" s="46"/>
      <c r="P31" s="46"/>
      <c r="Q31" s="51">
        <v>138</v>
      </c>
      <c r="R31" s="51">
        <f>IF(S31 &gt; 0, MAX(S$12:S$38) / S31, 0)</f>
        <v>1.1666666666666667</v>
      </c>
      <c r="S31" s="51">
        <v>18</v>
      </c>
      <c r="T31" s="51">
        <f>Q31*R31</f>
        <v>161</v>
      </c>
      <c r="U31" s="52">
        <v>32</v>
      </c>
      <c r="V31" s="52">
        <v>4</v>
      </c>
      <c r="W31" s="52">
        <f>IF(V31 &gt; 0,U31/V31,0)</f>
        <v>8</v>
      </c>
      <c r="X31" s="46">
        <f>MIN($I31:P31)</f>
        <v>7</v>
      </c>
      <c r="Y31" s="52"/>
      <c r="Z31" s="46">
        <v>4</v>
      </c>
      <c r="AA31" s="28">
        <v>20</v>
      </c>
    </row>
    <row r="32" spans="1:27" x14ac:dyDescent="0.2">
      <c r="A32" s="45">
        <v>21</v>
      </c>
      <c r="B32" s="41" t="s">
        <v>84</v>
      </c>
      <c r="C32" s="42" t="s">
        <v>64</v>
      </c>
      <c r="D32" s="42">
        <v>497172404</v>
      </c>
      <c r="E32" s="43" t="s">
        <v>67</v>
      </c>
      <c r="F32" s="42" t="s">
        <v>76</v>
      </c>
      <c r="G32" s="43" t="s">
        <v>178</v>
      </c>
      <c r="H32" s="1">
        <f>MATCH(D32,Данные!$D:$D,0)</f>
        <v>5</v>
      </c>
      <c r="I32" s="46">
        <v>8</v>
      </c>
      <c r="J32" s="46"/>
      <c r="K32" s="46">
        <v>8</v>
      </c>
      <c r="L32" s="46">
        <v>8</v>
      </c>
      <c r="M32" s="46">
        <v>7</v>
      </c>
      <c r="N32" s="46"/>
      <c r="O32" s="46">
        <v>8</v>
      </c>
      <c r="P32" s="46"/>
      <c r="Q32" s="51">
        <v>159</v>
      </c>
      <c r="R32" s="51">
        <f>IF(S32 &gt; 0, MAX(S$12:S$38) / S32, 0)</f>
        <v>1</v>
      </c>
      <c r="S32" s="51">
        <v>21</v>
      </c>
      <c r="T32" s="51">
        <f>Q32*R32</f>
        <v>159</v>
      </c>
      <c r="U32" s="52">
        <v>39</v>
      </c>
      <c r="V32" s="52">
        <v>5</v>
      </c>
      <c r="W32" s="52">
        <f>IF(V32 &gt; 0,U32/V32,0)</f>
        <v>7.8</v>
      </c>
      <c r="X32" s="46">
        <f>MIN($I32:P32)</f>
        <v>7</v>
      </c>
      <c r="Y32" s="52"/>
      <c r="Z32" s="46">
        <v>5</v>
      </c>
      <c r="AA32" s="28">
        <v>21</v>
      </c>
    </row>
    <row r="33" spans="1:27" x14ac:dyDescent="0.2">
      <c r="A33" s="45">
        <v>22</v>
      </c>
      <c r="B33" s="41" t="s">
        <v>103</v>
      </c>
      <c r="C33" s="42" t="s">
        <v>50</v>
      </c>
      <c r="D33" s="42">
        <v>497172740</v>
      </c>
      <c r="E33" s="43" t="s">
        <v>67</v>
      </c>
      <c r="F33" s="42" t="s">
        <v>76</v>
      </c>
      <c r="G33" s="43" t="s">
        <v>178</v>
      </c>
      <c r="H33" s="1">
        <f>MATCH(D33,Данные!$D:$D,0)</f>
        <v>10</v>
      </c>
      <c r="I33" s="46">
        <v>7</v>
      </c>
      <c r="J33" s="46"/>
      <c r="K33" s="46">
        <v>9</v>
      </c>
      <c r="L33" s="46">
        <v>8</v>
      </c>
      <c r="M33" s="46">
        <v>6</v>
      </c>
      <c r="N33" s="46">
        <v>10</v>
      </c>
      <c r="O33" s="46"/>
      <c r="P33" s="46"/>
      <c r="Q33" s="51">
        <v>156</v>
      </c>
      <c r="R33" s="51">
        <f>IF(S33 &gt; 0, MAX(S$12:S$38) / S33, 0)</f>
        <v>1</v>
      </c>
      <c r="S33" s="51">
        <v>21</v>
      </c>
      <c r="T33" s="51">
        <f>Q33*R33</f>
        <v>156</v>
      </c>
      <c r="U33" s="52">
        <v>40</v>
      </c>
      <c r="V33" s="52">
        <v>5</v>
      </c>
      <c r="W33" s="52">
        <f>IF(V33 &gt; 0,U33/V33,0)</f>
        <v>8</v>
      </c>
      <c r="X33" s="46">
        <f>MIN($I33:P33)</f>
        <v>6</v>
      </c>
      <c r="Y33" s="52"/>
      <c r="Z33" s="46">
        <v>5</v>
      </c>
      <c r="AA33" s="28">
        <v>22</v>
      </c>
    </row>
    <row r="34" spans="1:27" x14ac:dyDescent="0.2">
      <c r="A34" s="45">
        <v>23</v>
      </c>
      <c r="B34" s="41" t="s">
        <v>165</v>
      </c>
      <c r="C34" s="42" t="s">
        <v>47</v>
      </c>
      <c r="D34" s="42">
        <v>497172393</v>
      </c>
      <c r="E34" s="43" t="s">
        <v>67</v>
      </c>
      <c r="F34" s="42" t="s">
        <v>76</v>
      </c>
      <c r="G34" s="43" t="s">
        <v>178</v>
      </c>
      <c r="H34" s="1">
        <f>MATCH(D34,Данные!$D:$D,0)</f>
        <v>61</v>
      </c>
      <c r="I34" s="46"/>
      <c r="J34" s="46"/>
      <c r="K34" s="46"/>
      <c r="L34" s="46"/>
      <c r="M34" s="46">
        <v>7</v>
      </c>
      <c r="N34" s="46"/>
      <c r="O34" s="46"/>
      <c r="P34" s="46">
        <v>8</v>
      </c>
      <c r="Q34" s="51">
        <v>87</v>
      </c>
      <c r="R34" s="51">
        <f>IF(S34 &gt; 0, MAX(S$12:S$38) / S34, 0)</f>
        <v>1.75</v>
      </c>
      <c r="S34" s="51">
        <v>12</v>
      </c>
      <c r="T34" s="51">
        <f>Q34*R34</f>
        <v>152.25</v>
      </c>
      <c r="U34" s="52">
        <v>15</v>
      </c>
      <c r="V34" s="52">
        <v>2</v>
      </c>
      <c r="W34" s="52">
        <f>IF(V34 &gt; 0,U34/V34,0)</f>
        <v>7.5</v>
      </c>
      <c r="X34" s="46">
        <f>MIN($I34:P34)</f>
        <v>7</v>
      </c>
      <c r="Y34" s="52"/>
      <c r="Z34" s="46">
        <v>2</v>
      </c>
      <c r="AA34" s="28">
        <v>23</v>
      </c>
    </row>
    <row r="35" spans="1:27" x14ac:dyDescent="0.2">
      <c r="A35" s="45">
        <v>24</v>
      </c>
      <c r="B35" s="41" t="s">
        <v>71</v>
      </c>
      <c r="C35" s="42" t="s">
        <v>63</v>
      </c>
      <c r="D35" s="42">
        <v>497173346</v>
      </c>
      <c r="E35" s="43" t="s">
        <v>67</v>
      </c>
      <c r="F35" s="42" t="s">
        <v>76</v>
      </c>
      <c r="G35" s="43" t="s">
        <v>178</v>
      </c>
      <c r="H35" s="1">
        <f>MATCH(D35,Данные!$D:$D,0)</f>
        <v>3</v>
      </c>
      <c r="I35" s="46">
        <v>7</v>
      </c>
      <c r="J35" s="46"/>
      <c r="K35" s="46">
        <v>9</v>
      </c>
      <c r="L35" s="46">
        <v>8</v>
      </c>
      <c r="M35" s="46">
        <v>6</v>
      </c>
      <c r="N35" s="46">
        <v>6</v>
      </c>
      <c r="O35" s="46"/>
      <c r="P35" s="46"/>
      <c r="Q35" s="51">
        <v>144</v>
      </c>
      <c r="R35" s="51">
        <f>IF(S35 &gt; 0, MAX(S$12:S$38) / S35, 0)</f>
        <v>1</v>
      </c>
      <c r="S35" s="51">
        <v>21</v>
      </c>
      <c r="T35" s="51">
        <f>Q35*R35</f>
        <v>144</v>
      </c>
      <c r="U35" s="52">
        <v>36</v>
      </c>
      <c r="V35" s="52">
        <v>5</v>
      </c>
      <c r="W35" s="52">
        <f>IF(V35 &gt; 0,U35/V35,0)</f>
        <v>7.2</v>
      </c>
      <c r="X35" s="46">
        <f>MIN($I35:P35)</f>
        <v>6</v>
      </c>
      <c r="Y35" s="52"/>
      <c r="Z35" s="46">
        <v>5</v>
      </c>
      <c r="AA35" s="28">
        <v>24</v>
      </c>
    </row>
    <row r="36" spans="1:27" x14ac:dyDescent="0.2">
      <c r="A36" s="45">
        <v>25</v>
      </c>
      <c r="B36" s="41" t="s">
        <v>155</v>
      </c>
      <c r="C36" s="42" t="s">
        <v>57</v>
      </c>
      <c r="D36" s="42">
        <v>497172880</v>
      </c>
      <c r="E36" s="43" t="s">
        <v>67</v>
      </c>
      <c r="F36" s="42" t="s">
        <v>76</v>
      </c>
      <c r="G36" s="43" t="s">
        <v>178</v>
      </c>
      <c r="H36" s="1">
        <f>MATCH(D36,Данные!$D:$D,0)</f>
        <v>31</v>
      </c>
      <c r="I36" s="46"/>
      <c r="J36" s="46"/>
      <c r="K36" s="46">
        <v>7</v>
      </c>
      <c r="L36" s="46">
        <v>8</v>
      </c>
      <c r="M36" s="46">
        <v>5</v>
      </c>
      <c r="N36" s="46">
        <v>8</v>
      </c>
      <c r="O36" s="46">
        <v>9</v>
      </c>
      <c r="P36" s="46"/>
      <c r="Q36" s="51">
        <v>141</v>
      </c>
      <c r="R36" s="51">
        <f>IF(S36 &gt; 0, MAX(S$12:S$38) / S36, 0)</f>
        <v>1</v>
      </c>
      <c r="S36" s="51">
        <v>21</v>
      </c>
      <c r="T36" s="51">
        <f>Q36*R36</f>
        <v>141</v>
      </c>
      <c r="U36" s="52">
        <v>37</v>
      </c>
      <c r="V36" s="52">
        <v>5</v>
      </c>
      <c r="W36" s="52">
        <f>IF(V36 &gt; 0,U36/V36,0)</f>
        <v>7.4</v>
      </c>
      <c r="X36" s="46">
        <f>MIN($I36:P36)</f>
        <v>5</v>
      </c>
      <c r="Y36" s="52"/>
      <c r="Z36" s="46">
        <v>5</v>
      </c>
      <c r="AA36" s="28">
        <v>25</v>
      </c>
    </row>
    <row r="37" spans="1:27" x14ac:dyDescent="0.2">
      <c r="A37" s="45">
        <v>26</v>
      </c>
      <c r="B37" s="41" t="s">
        <v>88</v>
      </c>
      <c r="C37" s="42" t="s">
        <v>59</v>
      </c>
      <c r="D37" s="42">
        <v>497172846</v>
      </c>
      <c r="E37" s="43" t="s">
        <v>67</v>
      </c>
      <c r="F37" s="42" t="s">
        <v>76</v>
      </c>
      <c r="G37" s="43" t="s">
        <v>178</v>
      </c>
      <c r="H37" s="1">
        <f>MATCH(D37,Данные!$D:$D,0)</f>
        <v>6</v>
      </c>
      <c r="I37" s="46">
        <v>6</v>
      </c>
      <c r="J37" s="46">
        <v>7</v>
      </c>
      <c r="K37" s="46">
        <v>10</v>
      </c>
      <c r="L37" s="46"/>
      <c r="M37" s="46">
        <v>5</v>
      </c>
      <c r="N37" s="46">
        <v>8</v>
      </c>
      <c r="O37" s="46"/>
      <c r="P37" s="46"/>
      <c r="Q37" s="51">
        <v>138</v>
      </c>
      <c r="R37" s="51">
        <f>IF(S37 &gt; 0, MAX(S$12:S$38) / S37, 0)</f>
        <v>1</v>
      </c>
      <c r="S37" s="51">
        <v>21</v>
      </c>
      <c r="T37" s="51">
        <f>Q37*R37</f>
        <v>138</v>
      </c>
      <c r="U37" s="52">
        <v>36</v>
      </c>
      <c r="V37" s="52">
        <v>5</v>
      </c>
      <c r="W37" s="52">
        <f>IF(V37 &gt; 0,U37/V37,0)</f>
        <v>7.2</v>
      </c>
      <c r="X37" s="46">
        <f>MIN($I37:P37)</f>
        <v>5</v>
      </c>
      <c r="Y37" s="52"/>
      <c r="Z37" s="46">
        <v>5</v>
      </c>
      <c r="AA37" s="28">
        <v>26</v>
      </c>
    </row>
    <row r="38" spans="1:27" x14ac:dyDescent="0.2">
      <c r="A38" s="45">
        <v>27</v>
      </c>
      <c r="B38" s="41" t="s">
        <v>99</v>
      </c>
      <c r="C38" s="42" t="s">
        <v>65</v>
      </c>
      <c r="D38" s="42">
        <v>499620779</v>
      </c>
      <c r="E38" s="43" t="s">
        <v>67</v>
      </c>
      <c r="F38" s="42" t="s">
        <v>76</v>
      </c>
      <c r="G38" s="43" t="s">
        <v>179</v>
      </c>
      <c r="H38" s="1">
        <f>MATCH(D38,Данные!$D:$D,0)</f>
        <v>9</v>
      </c>
      <c r="I38" s="46">
        <v>6</v>
      </c>
      <c r="J38" s="46"/>
      <c r="K38" s="46">
        <v>9</v>
      </c>
      <c r="L38" s="46"/>
      <c r="M38" s="46">
        <v>4</v>
      </c>
      <c r="N38" s="46">
        <v>5</v>
      </c>
      <c r="O38" s="46">
        <v>7</v>
      </c>
      <c r="P38" s="46"/>
      <c r="Q38" s="51">
        <v>117</v>
      </c>
      <c r="R38" s="51">
        <f>IF(S38 &gt; 0, MAX(S$12:S$38) / S38, 0)</f>
        <v>1</v>
      </c>
      <c r="S38" s="51">
        <v>21</v>
      </c>
      <c r="T38" s="51">
        <f>Q38*R38</f>
        <v>117</v>
      </c>
      <c r="U38" s="52">
        <v>31</v>
      </c>
      <c r="V38" s="52">
        <v>5</v>
      </c>
      <c r="W38" s="52">
        <f>IF(V38 &gt; 0,U38/V38,0)</f>
        <v>6.2</v>
      </c>
      <c r="X38" s="46">
        <f>MIN($I38:P38)</f>
        <v>4</v>
      </c>
      <c r="Y38" s="52"/>
      <c r="Z38" s="46">
        <v>5</v>
      </c>
      <c r="AA38" s="28">
        <v>27</v>
      </c>
    </row>
  </sheetData>
  <sheetCalcPr fullCalcOnLoad="1"/>
  <sortState ref="B12:AA38">
    <sortCondition descending="1" ref="T6"/>
    <sortCondition descending="1" ref="W6"/>
  </sortState>
  <mergeCells count="30">
    <mergeCell ref="A15:A16"/>
    <mergeCell ref="A19:A21"/>
    <mergeCell ref="A23:A25"/>
    <mergeCell ref="A28:A30"/>
    <mergeCell ref="W8:W11"/>
    <mergeCell ref="I8:K8"/>
    <mergeCell ref="I9:K9"/>
    <mergeCell ref="L8:P8"/>
    <mergeCell ref="L9:P9"/>
    <mergeCell ref="A12:A14"/>
    <mergeCell ref="F8:F10"/>
    <mergeCell ref="Y8:Y11"/>
    <mergeCell ref="R8:R11"/>
    <mergeCell ref="B8:B10"/>
    <mergeCell ref="C8:C10"/>
    <mergeCell ref="W1:Z1"/>
    <mergeCell ref="X8:X11"/>
    <mergeCell ref="V8:V11"/>
    <mergeCell ref="G8:G10"/>
    <mergeCell ref="E8:E10"/>
    <mergeCell ref="U8:U11"/>
    <mergeCell ref="W2:Z3"/>
    <mergeCell ref="D8:D10"/>
    <mergeCell ref="S8:S11"/>
    <mergeCell ref="AA8:AA11"/>
    <mergeCell ref="A11:G11"/>
    <mergeCell ref="Z8:Z11"/>
    <mergeCell ref="Q8:Q11"/>
    <mergeCell ref="T8:T11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1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1025558223</v>
      </c>
      <c r="B3" s="17">
        <v>7</v>
      </c>
      <c r="C3" s="17" t="s">
        <v>67</v>
      </c>
      <c r="D3" s="17">
        <v>497173346</v>
      </c>
      <c r="E3" s="7" t="s">
        <v>68</v>
      </c>
      <c r="F3" s="7" t="s">
        <v>69</v>
      </c>
      <c r="G3" s="7" t="s">
        <v>70</v>
      </c>
      <c r="H3" s="17" t="s">
        <v>71</v>
      </c>
      <c r="I3" s="7" t="s">
        <v>72</v>
      </c>
      <c r="J3" s="17">
        <v>3</v>
      </c>
      <c r="K3" s="17" t="s">
        <v>73</v>
      </c>
      <c r="L3" s="17" t="s">
        <v>74</v>
      </c>
      <c r="N3" s="17">
        <v>21</v>
      </c>
      <c r="O3" s="17">
        <v>3</v>
      </c>
      <c r="P3" s="17">
        <v>1</v>
      </c>
      <c r="Q3" s="17">
        <v>1</v>
      </c>
      <c r="R3">
        <v>974781034</v>
      </c>
      <c r="S3">
        <v>2098</v>
      </c>
      <c r="U3" t="s">
        <v>75</v>
      </c>
      <c r="V3" t="s">
        <v>76</v>
      </c>
      <c r="W3">
        <f>MATCH(D3,Отчет!$D:$D,0)</f>
        <v>35</v>
      </c>
    </row>
    <row r="4" spans="1:23" x14ac:dyDescent="0.2">
      <c r="A4" s="17">
        <v>1025557974</v>
      </c>
      <c r="B4" s="17">
        <v>9</v>
      </c>
      <c r="C4" s="17" t="s">
        <v>67</v>
      </c>
      <c r="D4" s="17">
        <v>543562702</v>
      </c>
      <c r="E4" s="7" t="s">
        <v>77</v>
      </c>
      <c r="F4" s="7" t="s">
        <v>78</v>
      </c>
      <c r="G4" s="7" t="s">
        <v>79</v>
      </c>
      <c r="H4" s="17" t="s">
        <v>80</v>
      </c>
      <c r="I4" s="7" t="s">
        <v>72</v>
      </c>
      <c r="J4" s="17">
        <v>3</v>
      </c>
      <c r="K4" s="17" t="s">
        <v>73</v>
      </c>
      <c r="L4" s="17" t="s">
        <v>74</v>
      </c>
      <c r="N4" s="17">
        <v>27</v>
      </c>
      <c r="O4" s="17">
        <v>3</v>
      </c>
      <c r="P4" s="17">
        <v>1</v>
      </c>
      <c r="Q4" s="17">
        <v>1</v>
      </c>
      <c r="R4">
        <v>974781034</v>
      </c>
      <c r="S4">
        <v>2098</v>
      </c>
      <c r="U4" t="s">
        <v>75</v>
      </c>
      <c r="V4" t="s">
        <v>76</v>
      </c>
      <c r="W4">
        <f>MATCH(D4,Отчет!$D:$D,0)</f>
        <v>19</v>
      </c>
    </row>
    <row r="5" spans="1:23" x14ac:dyDescent="0.2">
      <c r="A5" s="17">
        <v>1025556945</v>
      </c>
      <c r="B5" s="17">
        <v>8</v>
      </c>
      <c r="C5" s="17" t="s">
        <v>67</v>
      </c>
      <c r="D5" s="17">
        <v>497172404</v>
      </c>
      <c r="E5" s="7" t="s">
        <v>81</v>
      </c>
      <c r="F5" s="7" t="s">
        <v>82</v>
      </c>
      <c r="G5" s="7" t="s">
        <v>83</v>
      </c>
      <c r="H5" s="17" t="s">
        <v>84</v>
      </c>
      <c r="I5" s="7" t="s">
        <v>72</v>
      </c>
      <c r="J5" s="17">
        <v>3</v>
      </c>
      <c r="K5" s="17" t="s">
        <v>73</v>
      </c>
      <c r="L5" s="17" t="s">
        <v>74</v>
      </c>
      <c r="N5" s="17">
        <v>24</v>
      </c>
      <c r="O5" s="17">
        <v>3</v>
      </c>
      <c r="P5" s="17">
        <v>1</v>
      </c>
      <c r="Q5" s="17">
        <v>1</v>
      </c>
      <c r="R5">
        <v>974781034</v>
      </c>
      <c r="S5">
        <v>2098</v>
      </c>
      <c r="U5" t="s">
        <v>75</v>
      </c>
      <c r="V5" t="s">
        <v>76</v>
      </c>
      <c r="W5">
        <f>MATCH(D5,Отчет!$D:$D,0)</f>
        <v>32</v>
      </c>
    </row>
    <row r="6" spans="1:23" x14ac:dyDescent="0.2">
      <c r="A6" s="17">
        <v>1025558040</v>
      </c>
      <c r="B6" s="17">
        <v>6</v>
      </c>
      <c r="C6" s="17" t="s">
        <v>67</v>
      </c>
      <c r="D6" s="17">
        <v>497172846</v>
      </c>
      <c r="E6" s="7" t="s">
        <v>85</v>
      </c>
      <c r="F6" s="7" t="s">
        <v>86</v>
      </c>
      <c r="G6" s="7" t="s">
        <v>87</v>
      </c>
      <c r="H6" s="17" t="s">
        <v>88</v>
      </c>
      <c r="I6" s="7" t="s">
        <v>72</v>
      </c>
      <c r="J6" s="17">
        <v>3</v>
      </c>
      <c r="K6" s="17" t="s">
        <v>73</v>
      </c>
      <c r="L6" s="17" t="s">
        <v>74</v>
      </c>
      <c r="N6" s="17">
        <v>18</v>
      </c>
      <c r="O6" s="17">
        <v>3</v>
      </c>
      <c r="P6" s="17">
        <v>1</v>
      </c>
      <c r="Q6" s="17">
        <v>1</v>
      </c>
      <c r="R6">
        <v>974781034</v>
      </c>
      <c r="S6">
        <v>2098</v>
      </c>
      <c r="U6" t="s">
        <v>75</v>
      </c>
      <c r="V6" t="s">
        <v>76</v>
      </c>
      <c r="W6">
        <f>MATCH(D6,Отчет!$D:$D,0)</f>
        <v>37</v>
      </c>
    </row>
    <row r="7" spans="1:23" x14ac:dyDescent="0.2">
      <c r="A7" s="17">
        <v>1025558109</v>
      </c>
      <c r="B7" s="17">
        <v>8</v>
      </c>
      <c r="C7" s="17" t="s">
        <v>67</v>
      </c>
      <c r="D7" s="17">
        <v>497172793</v>
      </c>
      <c r="E7" s="7" t="s">
        <v>89</v>
      </c>
      <c r="F7" s="7" t="s">
        <v>90</v>
      </c>
      <c r="G7" s="7" t="s">
        <v>83</v>
      </c>
      <c r="H7" s="17" t="s">
        <v>91</v>
      </c>
      <c r="I7" s="7" t="s">
        <v>72</v>
      </c>
      <c r="J7" s="17">
        <v>3</v>
      </c>
      <c r="K7" s="17" t="s">
        <v>73</v>
      </c>
      <c r="L7" s="17" t="s">
        <v>74</v>
      </c>
      <c r="N7" s="17">
        <v>24</v>
      </c>
      <c r="O7" s="17">
        <v>3</v>
      </c>
      <c r="P7" s="17">
        <v>1</v>
      </c>
      <c r="Q7" s="17">
        <v>1</v>
      </c>
      <c r="R7">
        <v>974781034</v>
      </c>
      <c r="S7">
        <v>2098</v>
      </c>
      <c r="U7" t="s">
        <v>75</v>
      </c>
      <c r="V7" t="s">
        <v>76</v>
      </c>
      <c r="W7">
        <f>MATCH(D7,Отчет!$D:$D,0)</f>
        <v>20</v>
      </c>
    </row>
    <row r="8" spans="1:23" x14ac:dyDescent="0.2">
      <c r="A8" s="17">
        <v>1025557861</v>
      </c>
      <c r="B8" s="17">
        <v>7</v>
      </c>
      <c r="C8" s="17" t="s">
        <v>67</v>
      </c>
      <c r="D8" s="17">
        <v>497172808</v>
      </c>
      <c r="E8" s="7" t="s">
        <v>92</v>
      </c>
      <c r="F8" s="7" t="s">
        <v>93</v>
      </c>
      <c r="G8" s="7" t="s">
        <v>94</v>
      </c>
      <c r="H8" s="17" t="s">
        <v>95</v>
      </c>
      <c r="I8" s="7" t="s">
        <v>72</v>
      </c>
      <c r="J8" s="17">
        <v>3</v>
      </c>
      <c r="K8" s="17" t="s">
        <v>73</v>
      </c>
      <c r="L8" s="17" t="s">
        <v>74</v>
      </c>
      <c r="N8" s="17">
        <v>21</v>
      </c>
      <c r="O8" s="17">
        <v>3</v>
      </c>
      <c r="P8" s="17">
        <v>1</v>
      </c>
      <c r="Q8" s="17">
        <v>1</v>
      </c>
      <c r="R8">
        <v>974781034</v>
      </c>
      <c r="S8">
        <v>2098</v>
      </c>
      <c r="U8" t="s">
        <v>75</v>
      </c>
      <c r="V8" t="s">
        <v>76</v>
      </c>
      <c r="W8">
        <f>MATCH(D8,Отчет!$D:$D,0)</f>
        <v>26</v>
      </c>
    </row>
    <row r="9" spans="1:23" x14ac:dyDescent="0.2">
      <c r="A9" s="17">
        <v>1025557382</v>
      </c>
      <c r="B9" s="17">
        <v>6</v>
      </c>
      <c r="C9" s="17" t="s">
        <v>67</v>
      </c>
      <c r="D9" s="17">
        <v>499620779</v>
      </c>
      <c r="E9" s="7" t="s">
        <v>96</v>
      </c>
      <c r="F9" s="7" t="s">
        <v>97</v>
      </c>
      <c r="G9" s="7" t="s">
        <v>98</v>
      </c>
      <c r="H9" s="17" t="s">
        <v>99</v>
      </c>
      <c r="I9" s="7" t="s">
        <v>72</v>
      </c>
      <c r="J9" s="17">
        <v>3</v>
      </c>
      <c r="K9" s="17" t="s">
        <v>73</v>
      </c>
      <c r="L9" s="17" t="s">
        <v>74</v>
      </c>
      <c r="N9" s="17">
        <v>18</v>
      </c>
      <c r="O9" s="17">
        <v>3</v>
      </c>
      <c r="P9" s="17">
        <v>1</v>
      </c>
      <c r="Q9" s="17">
        <v>0</v>
      </c>
      <c r="R9">
        <v>974781034</v>
      </c>
      <c r="S9">
        <v>2098</v>
      </c>
      <c r="U9" t="s">
        <v>75</v>
      </c>
      <c r="V9" t="s">
        <v>76</v>
      </c>
      <c r="W9">
        <f>MATCH(D9,Отчет!$D:$D,0)</f>
        <v>38</v>
      </c>
    </row>
    <row r="10" spans="1:23" x14ac:dyDescent="0.2">
      <c r="A10" s="17">
        <v>1025557465</v>
      </c>
      <c r="B10" s="17">
        <v>7</v>
      </c>
      <c r="C10" s="17" t="s">
        <v>67</v>
      </c>
      <c r="D10" s="17">
        <v>497172740</v>
      </c>
      <c r="E10" s="7" t="s">
        <v>100</v>
      </c>
      <c r="F10" s="7" t="s">
        <v>101</v>
      </c>
      <c r="G10" s="7" t="s">
        <v>102</v>
      </c>
      <c r="H10" s="17" t="s">
        <v>103</v>
      </c>
      <c r="I10" s="7" t="s">
        <v>72</v>
      </c>
      <c r="J10" s="17">
        <v>3</v>
      </c>
      <c r="K10" s="17" t="s">
        <v>73</v>
      </c>
      <c r="L10" s="17" t="s">
        <v>74</v>
      </c>
      <c r="N10" s="17">
        <v>21</v>
      </c>
      <c r="O10" s="17">
        <v>3</v>
      </c>
      <c r="P10" s="17">
        <v>1</v>
      </c>
      <c r="Q10" s="17">
        <v>1</v>
      </c>
      <c r="R10">
        <v>974781034</v>
      </c>
      <c r="S10">
        <v>2098</v>
      </c>
      <c r="U10" t="s">
        <v>75</v>
      </c>
      <c r="V10" t="s">
        <v>76</v>
      </c>
      <c r="W10">
        <f>MATCH(D10,Отчет!$D:$D,0)</f>
        <v>33</v>
      </c>
    </row>
    <row r="11" spans="1:23" x14ac:dyDescent="0.2">
      <c r="A11" s="17">
        <v>1025556986</v>
      </c>
      <c r="B11" s="17">
        <v>9</v>
      </c>
      <c r="C11" s="17" t="s">
        <v>67</v>
      </c>
      <c r="D11" s="17">
        <v>541034696</v>
      </c>
      <c r="E11" s="7" t="s">
        <v>104</v>
      </c>
      <c r="F11" s="7" t="s">
        <v>105</v>
      </c>
      <c r="G11" s="7" t="s">
        <v>106</v>
      </c>
      <c r="H11" s="17" t="s">
        <v>107</v>
      </c>
      <c r="I11" s="7" t="s">
        <v>72</v>
      </c>
      <c r="J11" s="17">
        <v>3</v>
      </c>
      <c r="K11" s="17" t="s">
        <v>73</v>
      </c>
      <c r="L11" s="17" t="s">
        <v>74</v>
      </c>
      <c r="N11" s="17">
        <v>27</v>
      </c>
      <c r="O11" s="17">
        <v>3</v>
      </c>
      <c r="P11" s="17">
        <v>1</v>
      </c>
      <c r="Q11" s="17">
        <v>1</v>
      </c>
      <c r="R11">
        <v>974781034</v>
      </c>
      <c r="S11">
        <v>2098</v>
      </c>
      <c r="U11" t="s">
        <v>75</v>
      </c>
      <c r="V11" t="s">
        <v>76</v>
      </c>
      <c r="W11">
        <f>MATCH(D11,Отчет!$D:$D,0)</f>
        <v>12</v>
      </c>
    </row>
    <row r="12" spans="1:23" x14ac:dyDescent="0.2">
      <c r="A12" s="17">
        <v>1025558655</v>
      </c>
      <c r="B12" s="17">
        <v>8</v>
      </c>
      <c r="C12" s="17" t="s">
        <v>67</v>
      </c>
      <c r="D12" s="17">
        <v>497172676</v>
      </c>
      <c r="E12" s="7" t="s">
        <v>108</v>
      </c>
      <c r="F12" s="7" t="s">
        <v>109</v>
      </c>
      <c r="G12" s="7" t="s">
        <v>110</v>
      </c>
      <c r="H12" s="17" t="s">
        <v>111</v>
      </c>
      <c r="I12" s="7" t="s">
        <v>72</v>
      </c>
      <c r="J12" s="17">
        <v>3</v>
      </c>
      <c r="K12" s="17" t="s">
        <v>73</v>
      </c>
      <c r="L12" s="17" t="s">
        <v>74</v>
      </c>
      <c r="N12" s="17">
        <v>24</v>
      </c>
      <c r="O12" s="17">
        <v>3</v>
      </c>
      <c r="P12" s="17">
        <v>1</v>
      </c>
      <c r="Q12" s="17">
        <v>1</v>
      </c>
      <c r="R12">
        <v>974781034</v>
      </c>
      <c r="S12">
        <v>2098</v>
      </c>
      <c r="U12" t="s">
        <v>75</v>
      </c>
      <c r="V12" t="s">
        <v>76</v>
      </c>
      <c r="W12">
        <f>MATCH(D12,Отчет!$D:$D,0)</f>
        <v>15</v>
      </c>
    </row>
    <row r="13" spans="1:23" x14ac:dyDescent="0.2">
      <c r="A13" s="17">
        <v>1025557316</v>
      </c>
      <c r="B13" s="17">
        <v>9</v>
      </c>
      <c r="C13" s="17" t="s">
        <v>67</v>
      </c>
      <c r="D13" s="17">
        <v>541036112</v>
      </c>
      <c r="E13" s="7" t="s">
        <v>112</v>
      </c>
      <c r="F13" s="7" t="s">
        <v>113</v>
      </c>
      <c r="G13" s="7" t="s">
        <v>79</v>
      </c>
      <c r="H13" s="17" t="s">
        <v>114</v>
      </c>
      <c r="I13" s="7" t="s">
        <v>72</v>
      </c>
      <c r="J13" s="17">
        <v>3</v>
      </c>
      <c r="K13" s="17" t="s">
        <v>73</v>
      </c>
      <c r="L13" s="17" t="s">
        <v>74</v>
      </c>
      <c r="N13" s="17">
        <v>27</v>
      </c>
      <c r="O13" s="17">
        <v>3</v>
      </c>
      <c r="P13" s="17">
        <v>1</v>
      </c>
      <c r="Q13" s="17">
        <v>1</v>
      </c>
      <c r="R13">
        <v>974781034</v>
      </c>
      <c r="S13">
        <v>2098</v>
      </c>
      <c r="U13" t="s">
        <v>75</v>
      </c>
      <c r="V13" t="s">
        <v>76</v>
      </c>
      <c r="W13">
        <f>MATCH(D13,Отчет!$D:$D,0)</f>
        <v>27</v>
      </c>
    </row>
    <row r="14" spans="1:23" x14ac:dyDescent="0.2">
      <c r="A14" s="17">
        <v>1025557104</v>
      </c>
      <c r="B14" s="17">
        <v>8</v>
      </c>
      <c r="C14" s="17" t="s">
        <v>67</v>
      </c>
      <c r="D14" s="17">
        <v>509684937</v>
      </c>
      <c r="E14" s="7" t="s">
        <v>115</v>
      </c>
      <c r="F14" s="7" t="s">
        <v>116</v>
      </c>
      <c r="G14" s="7" t="s">
        <v>117</v>
      </c>
      <c r="H14" s="17" t="s">
        <v>118</v>
      </c>
      <c r="I14" s="7" t="s">
        <v>72</v>
      </c>
      <c r="J14" s="17">
        <v>3</v>
      </c>
      <c r="K14" s="17" t="s">
        <v>73</v>
      </c>
      <c r="L14" s="17" t="s">
        <v>74</v>
      </c>
      <c r="N14" s="17">
        <v>24</v>
      </c>
      <c r="O14" s="17">
        <v>3</v>
      </c>
      <c r="P14" s="17">
        <v>1</v>
      </c>
      <c r="Q14" s="17">
        <v>1</v>
      </c>
      <c r="R14">
        <v>974781034</v>
      </c>
      <c r="S14">
        <v>2098</v>
      </c>
      <c r="U14" t="s">
        <v>75</v>
      </c>
      <c r="V14" t="s">
        <v>76</v>
      </c>
      <c r="W14">
        <f>MATCH(D14,Отчет!$D:$D,0)</f>
        <v>30</v>
      </c>
    </row>
    <row r="15" spans="1:23" x14ac:dyDescent="0.2">
      <c r="A15" s="17">
        <v>1025557914</v>
      </c>
      <c r="B15" s="17">
        <v>8</v>
      </c>
      <c r="C15" s="17" t="s">
        <v>67</v>
      </c>
      <c r="D15" s="17">
        <v>497172865</v>
      </c>
      <c r="E15" s="7" t="s">
        <v>119</v>
      </c>
      <c r="F15" s="7" t="s">
        <v>120</v>
      </c>
      <c r="G15" s="7" t="s">
        <v>121</v>
      </c>
      <c r="H15" s="17" t="s">
        <v>122</v>
      </c>
      <c r="I15" s="7" t="s">
        <v>72</v>
      </c>
      <c r="J15" s="17">
        <v>3</v>
      </c>
      <c r="K15" s="17" t="s">
        <v>73</v>
      </c>
      <c r="L15" s="17" t="s">
        <v>74</v>
      </c>
      <c r="N15" s="17">
        <v>24</v>
      </c>
      <c r="O15" s="17">
        <v>3</v>
      </c>
      <c r="P15" s="17">
        <v>1</v>
      </c>
      <c r="Q15" s="17">
        <v>1</v>
      </c>
      <c r="R15">
        <v>974781034</v>
      </c>
      <c r="S15">
        <v>2098</v>
      </c>
      <c r="U15" t="s">
        <v>75</v>
      </c>
      <c r="V15" t="s">
        <v>76</v>
      </c>
      <c r="W15">
        <f>MATCH(D15,Отчет!$D:$D,0)</f>
        <v>18</v>
      </c>
    </row>
    <row r="16" spans="1:23" x14ac:dyDescent="0.2">
      <c r="A16" s="17">
        <v>1025558736</v>
      </c>
      <c r="B16" s="17">
        <v>7</v>
      </c>
      <c r="C16" s="17" t="s">
        <v>67</v>
      </c>
      <c r="D16" s="17">
        <v>543570169</v>
      </c>
      <c r="E16" s="7" t="s">
        <v>123</v>
      </c>
      <c r="F16" s="7" t="s">
        <v>124</v>
      </c>
      <c r="G16" s="7" t="s">
        <v>79</v>
      </c>
      <c r="H16" s="17" t="s">
        <v>125</v>
      </c>
      <c r="I16" s="7" t="s">
        <v>72</v>
      </c>
      <c r="J16" s="17">
        <v>3</v>
      </c>
      <c r="K16" s="17" t="s">
        <v>73</v>
      </c>
      <c r="L16" s="17" t="s">
        <v>74</v>
      </c>
      <c r="N16" s="17">
        <v>21</v>
      </c>
      <c r="O16" s="17">
        <v>3</v>
      </c>
      <c r="P16" s="17">
        <v>1</v>
      </c>
      <c r="Q16" s="17">
        <v>1</v>
      </c>
      <c r="R16">
        <v>974781034</v>
      </c>
      <c r="S16">
        <v>2098</v>
      </c>
      <c r="U16" t="s">
        <v>75</v>
      </c>
      <c r="V16" t="s">
        <v>76</v>
      </c>
      <c r="W16">
        <f>MATCH(D16,Отчет!$D:$D,0)</f>
        <v>28</v>
      </c>
    </row>
    <row r="17" spans="1:23" x14ac:dyDescent="0.2">
      <c r="A17" s="17">
        <v>1025557691</v>
      </c>
      <c r="B17" s="17">
        <v>8</v>
      </c>
      <c r="C17" s="17" t="s">
        <v>67</v>
      </c>
      <c r="D17" s="17">
        <v>497172693</v>
      </c>
      <c r="E17" s="7" t="s">
        <v>126</v>
      </c>
      <c r="F17" s="7" t="s">
        <v>101</v>
      </c>
      <c r="G17" s="7" t="s">
        <v>127</v>
      </c>
      <c r="H17" s="17" t="s">
        <v>128</v>
      </c>
      <c r="I17" s="7" t="s">
        <v>72</v>
      </c>
      <c r="J17" s="17">
        <v>3</v>
      </c>
      <c r="K17" s="17" t="s">
        <v>73</v>
      </c>
      <c r="L17" s="17" t="s">
        <v>74</v>
      </c>
      <c r="N17" s="17">
        <v>24</v>
      </c>
      <c r="O17" s="17">
        <v>3</v>
      </c>
      <c r="P17" s="17">
        <v>1</v>
      </c>
      <c r="Q17" s="17">
        <v>1</v>
      </c>
      <c r="R17">
        <v>974781034</v>
      </c>
      <c r="S17">
        <v>2098</v>
      </c>
      <c r="U17" t="s">
        <v>75</v>
      </c>
      <c r="V17" t="s">
        <v>76</v>
      </c>
      <c r="W17">
        <f>MATCH(D17,Отчет!$D:$D,0)</f>
        <v>22</v>
      </c>
    </row>
    <row r="18" spans="1:23" x14ac:dyDescent="0.2">
      <c r="A18" s="17">
        <v>1025557155</v>
      </c>
      <c r="B18" s="17">
        <v>9</v>
      </c>
      <c r="C18" s="17" t="s">
        <v>67</v>
      </c>
      <c r="D18" s="17">
        <v>497172382</v>
      </c>
      <c r="E18" s="7" t="s">
        <v>129</v>
      </c>
      <c r="F18" s="7" t="s">
        <v>130</v>
      </c>
      <c r="G18" s="7" t="s">
        <v>131</v>
      </c>
      <c r="H18" s="17" t="s">
        <v>132</v>
      </c>
      <c r="I18" s="7" t="s">
        <v>72</v>
      </c>
      <c r="J18" s="17">
        <v>3</v>
      </c>
      <c r="K18" s="17" t="s">
        <v>73</v>
      </c>
      <c r="L18" s="17" t="s">
        <v>74</v>
      </c>
      <c r="N18" s="17">
        <v>27</v>
      </c>
      <c r="O18" s="17">
        <v>3</v>
      </c>
      <c r="P18" s="17">
        <v>1</v>
      </c>
      <c r="Q18" s="17">
        <v>1</v>
      </c>
      <c r="R18">
        <v>974781034</v>
      </c>
      <c r="S18">
        <v>2098</v>
      </c>
      <c r="U18" t="s">
        <v>75</v>
      </c>
      <c r="V18" t="s">
        <v>76</v>
      </c>
      <c r="W18">
        <f>MATCH(D18,Отчет!$D:$D,0)</f>
        <v>17</v>
      </c>
    </row>
    <row r="19" spans="1:23" x14ac:dyDescent="0.2">
      <c r="A19" s="17">
        <v>1025557168</v>
      </c>
      <c r="B19" s="17">
        <v>8</v>
      </c>
      <c r="C19" s="17" t="s">
        <v>67</v>
      </c>
      <c r="D19" s="17">
        <v>497172382</v>
      </c>
      <c r="E19" s="7" t="s">
        <v>129</v>
      </c>
      <c r="F19" s="7" t="s">
        <v>130</v>
      </c>
      <c r="G19" s="7" t="s">
        <v>131</v>
      </c>
      <c r="H19" s="17" t="s">
        <v>132</v>
      </c>
      <c r="I19" s="7" t="s">
        <v>133</v>
      </c>
      <c r="J19" s="17">
        <v>3</v>
      </c>
      <c r="K19" s="17" t="s">
        <v>73</v>
      </c>
      <c r="L19" s="17" t="s">
        <v>74</v>
      </c>
      <c r="N19" s="17">
        <v>24</v>
      </c>
      <c r="O19" s="17">
        <v>3</v>
      </c>
      <c r="P19" s="17">
        <v>1</v>
      </c>
      <c r="Q19" s="17">
        <v>1</v>
      </c>
      <c r="R19">
        <v>974781034</v>
      </c>
      <c r="S19">
        <v>2098</v>
      </c>
      <c r="U19" t="s">
        <v>75</v>
      </c>
      <c r="V19" t="s">
        <v>76</v>
      </c>
      <c r="W19">
        <f>MATCH(D19,Отчет!$D:$D,0)</f>
        <v>17</v>
      </c>
    </row>
    <row r="20" spans="1:23" x14ac:dyDescent="0.2">
      <c r="A20" s="17">
        <v>1025558047</v>
      </c>
      <c r="B20" s="17">
        <v>7</v>
      </c>
      <c r="C20" s="17" t="s">
        <v>67</v>
      </c>
      <c r="D20" s="17">
        <v>497172846</v>
      </c>
      <c r="E20" s="7" t="s">
        <v>85</v>
      </c>
      <c r="F20" s="7" t="s">
        <v>86</v>
      </c>
      <c r="G20" s="7" t="s">
        <v>87</v>
      </c>
      <c r="H20" s="17" t="s">
        <v>88</v>
      </c>
      <c r="I20" s="7" t="s">
        <v>133</v>
      </c>
      <c r="J20" s="17">
        <v>3</v>
      </c>
      <c r="K20" s="17" t="s">
        <v>73</v>
      </c>
      <c r="L20" s="17" t="s">
        <v>74</v>
      </c>
      <c r="N20" s="17">
        <v>21</v>
      </c>
      <c r="O20" s="17">
        <v>3</v>
      </c>
      <c r="P20" s="17">
        <v>1</v>
      </c>
      <c r="Q20" s="17">
        <v>1</v>
      </c>
      <c r="R20">
        <v>974781034</v>
      </c>
      <c r="S20">
        <v>2098</v>
      </c>
      <c r="U20" t="s">
        <v>75</v>
      </c>
      <c r="V20" t="s">
        <v>76</v>
      </c>
      <c r="W20">
        <f>MATCH(D20,Отчет!$D:$D,0)</f>
        <v>37</v>
      </c>
    </row>
    <row r="21" spans="1:23" x14ac:dyDescent="0.2">
      <c r="A21" s="17">
        <v>1025558598</v>
      </c>
      <c r="B21" s="17">
        <v>9</v>
      </c>
      <c r="C21" s="17" t="s">
        <v>67</v>
      </c>
      <c r="D21" s="17">
        <v>497172371</v>
      </c>
      <c r="E21" s="7" t="s">
        <v>134</v>
      </c>
      <c r="F21" s="7" t="s">
        <v>135</v>
      </c>
      <c r="G21" s="7" t="s">
        <v>136</v>
      </c>
      <c r="H21" s="17" t="s">
        <v>137</v>
      </c>
      <c r="I21" s="7" t="s">
        <v>133</v>
      </c>
      <c r="J21" s="17">
        <v>3</v>
      </c>
      <c r="K21" s="17" t="s">
        <v>73</v>
      </c>
      <c r="L21" s="17" t="s">
        <v>74</v>
      </c>
      <c r="N21" s="17">
        <v>27</v>
      </c>
      <c r="O21" s="17">
        <v>3</v>
      </c>
      <c r="P21" s="17">
        <v>1</v>
      </c>
      <c r="Q21" s="17">
        <v>1</v>
      </c>
      <c r="R21">
        <v>974781034</v>
      </c>
      <c r="S21">
        <v>2098</v>
      </c>
      <c r="U21" t="s">
        <v>75</v>
      </c>
      <c r="V21" t="s">
        <v>76</v>
      </c>
      <c r="W21">
        <f>MATCH(D21,Отчет!$D:$D,0)</f>
        <v>13</v>
      </c>
    </row>
    <row r="22" spans="1:23" x14ac:dyDescent="0.2">
      <c r="A22" s="17">
        <v>1025558666</v>
      </c>
      <c r="B22" s="17">
        <v>9</v>
      </c>
      <c r="C22" s="17" t="s">
        <v>67</v>
      </c>
      <c r="D22" s="17">
        <v>497172676</v>
      </c>
      <c r="E22" s="7" t="s">
        <v>108</v>
      </c>
      <c r="F22" s="7" t="s">
        <v>109</v>
      </c>
      <c r="G22" s="7" t="s">
        <v>110</v>
      </c>
      <c r="H22" s="17" t="s">
        <v>111</v>
      </c>
      <c r="I22" s="7" t="s">
        <v>133</v>
      </c>
      <c r="J22" s="17">
        <v>3</v>
      </c>
      <c r="K22" s="17" t="s">
        <v>73</v>
      </c>
      <c r="L22" s="17" t="s">
        <v>74</v>
      </c>
      <c r="N22" s="17">
        <v>27</v>
      </c>
      <c r="O22" s="17">
        <v>3</v>
      </c>
      <c r="P22" s="17">
        <v>1</v>
      </c>
      <c r="Q22" s="17">
        <v>1</v>
      </c>
      <c r="R22">
        <v>974781034</v>
      </c>
      <c r="S22">
        <v>2098</v>
      </c>
      <c r="U22" t="s">
        <v>75</v>
      </c>
      <c r="V22" t="s">
        <v>76</v>
      </c>
      <c r="W22">
        <f>MATCH(D22,Отчет!$D:$D,0)</f>
        <v>15</v>
      </c>
    </row>
    <row r="23" spans="1:23" x14ac:dyDescent="0.2">
      <c r="A23" s="17">
        <v>1025558847</v>
      </c>
      <c r="B23" s="17">
        <v>7</v>
      </c>
      <c r="C23" s="17" t="s">
        <v>67</v>
      </c>
      <c r="D23" s="17">
        <v>497173357</v>
      </c>
      <c r="E23" s="7" t="s">
        <v>138</v>
      </c>
      <c r="F23" s="7" t="s">
        <v>139</v>
      </c>
      <c r="G23" s="7" t="s">
        <v>94</v>
      </c>
      <c r="H23" s="17" t="s">
        <v>140</v>
      </c>
      <c r="I23" s="7" t="s">
        <v>133</v>
      </c>
      <c r="J23" s="17">
        <v>3</v>
      </c>
      <c r="K23" s="17" t="s">
        <v>73</v>
      </c>
      <c r="L23" s="17" t="s">
        <v>74</v>
      </c>
      <c r="N23" s="17">
        <v>21</v>
      </c>
      <c r="O23" s="17">
        <v>3</v>
      </c>
      <c r="P23" s="17">
        <v>1</v>
      </c>
      <c r="Q23" s="17">
        <v>1</v>
      </c>
      <c r="R23">
        <v>974781034</v>
      </c>
      <c r="S23">
        <v>2098</v>
      </c>
      <c r="U23" t="s">
        <v>75</v>
      </c>
      <c r="V23" t="s">
        <v>76</v>
      </c>
      <c r="W23">
        <f>MATCH(D23,Отчет!$D:$D,0)</f>
        <v>25</v>
      </c>
    </row>
    <row r="24" spans="1:23" x14ac:dyDescent="0.2">
      <c r="A24" s="17">
        <v>1025558496</v>
      </c>
      <c r="B24" s="17">
        <v>7</v>
      </c>
      <c r="C24" s="17" t="s">
        <v>67</v>
      </c>
      <c r="D24" s="17">
        <v>543570430</v>
      </c>
      <c r="E24" s="7" t="s">
        <v>141</v>
      </c>
      <c r="F24" s="7" t="s">
        <v>142</v>
      </c>
      <c r="G24" s="7" t="s">
        <v>79</v>
      </c>
      <c r="H24" s="17" t="s">
        <v>143</v>
      </c>
      <c r="I24" s="7" t="s">
        <v>133</v>
      </c>
      <c r="J24" s="17">
        <v>3</v>
      </c>
      <c r="K24" s="17" t="s">
        <v>73</v>
      </c>
      <c r="L24" s="17" t="s">
        <v>74</v>
      </c>
      <c r="N24" s="17">
        <v>21</v>
      </c>
      <c r="O24" s="17">
        <v>3</v>
      </c>
      <c r="P24" s="17">
        <v>1</v>
      </c>
      <c r="Q24" s="17">
        <v>1</v>
      </c>
      <c r="R24">
        <v>974781034</v>
      </c>
      <c r="S24">
        <v>2098</v>
      </c>
      <c r="U24" t="s">
        <v>75</v>
      </c>
      <c r="V24" t="s">
        <v>76</v>
      </c>
      <c r="W24">
        <f>MATCH(D24,Отчет!$D:$D,0)</f>
        <v>31</v>
      </c>
    </row>
    <row r="25" spans="1:23" x14ac:dyDescent="0.2">
      <c r="A25" s="17">
        <v>1025557563</v>
      </c>
      <c r="B25" s="17">
        <v>7</v>
      </c>
      <c r="C25" s="17" t="s">
        <v>67</v>
      </c>
      <c r="D25" s="17">
        <v>497172415</v>
      </c>
      <c r="E25" s="7" t="s">
        <v>144</v>
      </c>
      <c r="F25" s="7" t="s">
        <v>145</v>
      </c>
      <c r="G25" s="7" t="s">
        <v>146</v>
      </c>
      <c r="H25" s="17" t="s">
        <v>147</v>
      </c>
      <c r="I25" s="7" t="s">
        <v>133</v>
      </c>
      <c r="J25" s="17">
        <v>3</v>
      </c>
      <c r="K25" s="17" t="s">
        <v>73</v>
      </c>
      <c r="L25" s="17" t="s">
        <v>74</v>
      </c>
      <c r="N25" s="17">
        <v>21</v>
      </c>
      <c r="O25" s="17">
        <v>3</v>
      </c>
      <c r="P25" s="17">
        <v>1</v>
      </c>
      <c r="Q25" s="17">
        <v>1</v>
      </c>
      <c r="R25">
        <v>974781034</v>
      </c>
      <c r="S25">
        <v>2098</v>
      </c>
      <c r="U25" t="s">
        <v>75</v>
      </c>
      <c r="V25" t="s">
        <v>76</v>
      </c>
      <c r="W25">
        <f>MATCH(D25,Отчет!$D:$D,0)</f>
        <v>29</v>
      </c>
    </row>
    <row r="26" spans="1:23" x14ac:dyDescent="0.2">
      <c r="A26" s="17">
        <v>1025557114</v>
      </c>
      <c r="B26" s="17">
        <v>7</v>
      </c>
      <c r="C26" s="17" t="s">
        <v>67</v>
      </c>
      <c r="D26" s="17">
        <v>509684937</v>
      </c>
      <c r="E26" s="7" t="s">
        <v>115</v>
      </c>
      <c r="F26" s="7" t="s">
        <v>116</v>
      </c>
      <c r="G26" s="7" t="s">
        <v>117</v>
      </c>
      <c r="H26" s="17" t="s">
        <v>118</v>
      </c>
      <c r="I26" s="7" t="s">
        <v>133</v>
      </c>
      <c r="J26" s="17">
        <v>3</v>
      </c>
      <c r="K26" s="17" t="s">
        <v>73</v>
      </c>
      <c r="L26" s="17" t="s">
        <v>74</v>
      </c>
      <c r="N26" s="17">
        <v>21</v>
      </c>
      <c r="O26" s="17">
        <v>3</v>
      </c>
      <c r="P26" s="17">
        <v>1</v>
      </c>
      <c r="Q26" s="17">
        <v>1</v>
      </c>
      <c r="R26">
        <v>974781034</v>
      </c>
      <c r="S26">
        <v>2098</v>
      </c>
      <c r="U26" t="s">
        <v>75</v>
      </c>
      <c r="V26" t="s">
        <v>76</v>
      </c>
      <c r="W26">
        <f>MATCH(D26,Отчет!$D:$D,0)</f>
        <v>30</v>
      </c>
    </row>
    <row r="27" spans="1:23" x14ac:dyDescent="0.2">
      <c r="A27" s="17">
        <v>1025558124</v>
      </c>
      <c r="B27" s="17">
        <v>9</v>
      </c>
      <c r="C27" s="17" t="s">
        <v>67</v>
      </c>
      <c r="D27" s="17">
        <v>497172793</v>
      </c>
      <c r="E27" s="7" t="s">
        <v>89</v>
      </c>
      <c r="F27" s="7" t="s">
        <v>90</v>
      </c>
      <c r="G27" s="7" t="s">
        <v>83</v>
      </c>
      <c r="H27" s="17" t="s">
        <v>91</v>
      </c>
      <c r="I27" s="7" t="s">
        <v>133</v>
      </c>
      <c r="J27" s="17">
        <v>3</v>
      </c>
      <c r="K27" s="17" t="s">
        <v>73</v>
      </c>
      <c r="L27" s="17" t="s">
        <v>74</v>
      </c>
      <c r="N27" s="17">
        <v>27</v>
      </c>
      <c r="O27" s="17">
        <v>3</v>
      </c>
      <c r="P27" s="17">
        <v>1</v>
      </c>
      <c r="Q27" s="17">
        <v>1</v>
      </c>
      <c r="R27">
        <v>974781034</v>
      </c>
      <c r="S27">
        <v>2098</v>
      </c>
      <c r="U27" t="s">
        <v>75</v>
      </c>
      <c r="V27" t="s">
        <v>76</v>
      </c>
      <c r="W27">
        <f>MATCH(D27,Отчет!$D:$D,0)</f>
        <v>20</v>
      </c>
    </row>
    <row r="28" spans="1:23" x14ac:dyDescent="0.2">
      <c r="A28" s="17">
        <v>1025557387</v>
      </c>
      <c r="B28" s="17">
        <v>9</v>
      </c>
      <c r="C28" s="17" t="s">
        <v>67</v>
      </c>
      <c r="D28" s="17">
        <v>499620779</v>
      </c>
      <c r="E28" s="7" t="s">
        <v>96</v>
      </c>
      <c r="F28" s="7" t="s">
        <v>97</v>
      </c>
      <c r="G28" s="7" t="s">
        <v>98</v>
      </c>
      <c r="H28" s="17" t="s">
        <v>99</v>
      </c>
      <c r="I28" s="7" t="s">
        <v>148</v>
      </c>
      <c r="J28" s="17">
        <v>3</v>
      </c>
      <c r="K28" s="17" t="s">
        <v>73</v>
      </c>
      <c r="L28" s="17" t="s">
        <v>74</v>
      </c>
      <c r="N28" s="17">
        <v>27</v>
      </c>
      <c r="O28" s="17">
        <v>3</v>
      </c>
      <c r="P28" s="17">
        <v>1</v>
      </c>
      <c r="Q28" s="17">
        <v>0</v>
      </c>
      <c r="R28">
        <v>974781034</v>
      </c>
      <c r="S28">
        <v>2098</v>
      </c>
      <c r="U28" t="s">
        <v>75</v>
      </c>
      <c r="V28" t="s">
        <v>76</v>
      </c>
      <c r="W28">
        <f>MATCH(D28,Отчет!$D:$D,0)</f>
        <v>38</v>
      </c>
    </row>
    <row r="29" spans="1:23" x14ac:dyDescent="0.2">
      <c r="A29" s="17">
        <v>1025557817</v>
      </c>
      <c r="B29" s="17">
        <v>7</v>
      </c>
      <c r="C29" s="17" t="s">
        <v>67</v>
      </c>
      <c r="D29" s="17">
        <v>508400915</v>
      </c>
      <c r="E29" s="7" t="s">
        <v>149</v>
      </c>
      <c r="F29" s="7" t="s">
        <v>150</v>
      </c>
      <c r="G29" s="7" t="s">
        <v>151</v>
      </c>
      <c r="H29" s="17" t="s">
        <v>152</v>
      </c>
      <c r="I29" s="7" t="s">
        <v>148</v>
      </c>
      <c r="J29" s="17">
        <v>3</v>
      </c>
      <c r="K29" s="17" t="s">
        <v>73</v>
      </c>
      <c r="L29" s="17" t="s">
        <v>74</v>
      </c>
      <c r="N29" s="17">
        <v>21</v>
      </c>
      <c r="O29" s="17">
        <v>3</v>
      </c>
      <c r="P29" s="17">
        <v>1</v>
      </c>
      <c r="Q29" s="17">
        <v>1</v>
      </c>
      <c r="R29">
        <v>974781034</v>
      </c>
      <c r="S29">
        <v>2098</v>
      </c>
      <c r="U29" t="s">
        <v>75</v>
      </c>
      <c r="V29" t="s">
        <v>76</v>
      </c>
      <c r="W29">
        <f>MATCH(D29,Отчет!$D:$D,0)</f>
        <v>21</v>
      </c>
    </row>
    <row r="30" spans="1:23" x14ac:dyDescent="0.2">
      <c r="A30" s="17">
        <v>1025556950</v>
      </c>
      <c r="B30" s="17">
        <v>8</v>
      </c>
      <c r="C30" s="17" t="s">
        <v>67</v>
      </c>
      <c r="D30" s="17">
        <v>497172404</v>
      </c>
      <c r="E30" s="7" t="s">
        <v>81</v>
      </c>
      <c r="F30" s="7" t="s">
        <v>82</v>
      </c>
      <c r="G30" s="7" t="s">
        <v>83</v>
      </c>
      <c r="H30" s="17" t="s">
        <v>84</v>
      </c>
      <c r="I30" s="7" t="s">
        <v>148</v>
      </c>
      <c r="J30" s="17">
        <v>3</v>
      </c>
      <c r="K30" s="17" t="s">
        <v>73</v>
      </c>
      <c r="L30" s="17" t="s">
        <v>74</v>
      </c>
      <c r="N30" s="17">
        <v>24</v>
      </c>
      <c r="O30" s="17">
        <v>3</v>
      </c>
      <c r="P30" s="17">
        <v>1</v>
      </c>
      <c r="Q30" s="17">
        <v>1</v>
      </c>
      <c r="R30">
        <v>974781034</v>
      </c>
      <c r="S30">
        <v>2098</v>
      </c>
      <c r="U30" t="s">
        <v>75</v>
      </c>
      <c r="V30" t="s">
        <v>76</v>
      </c>
      <c r="W30">
        <f>MATCH(D30,Отчет!$D:$D,0)</f>
        <v>32</v>
      </c>
    </row>
    <row r="31" spans="1:23" x14ac:dyDescent="0.2">
      <c r="A31" s="17">
        <v>1025557728</v>
      </c>
      <c r="B31" s="17">
        <v>7</v>
      </c>
      <c r="C31" s="17" t="s">
        <v>67</v>
      </c>
      <c r="D31" s="17">
        <v>497172880</v>
      </c>
      <c r="E31" s="7" t="s">
        <v>153</v>
      </c>
      <c r="F31" s="7" t="s">
        <v>145</v>
      </c>
      <c r="G31" s="7" t="s">
        <v>154</v>
      </c>
      <c r="H31" s="17" t="s">
        <v>155</v>
      </c>
      <c r="I31" s="7" t="s">
        <v>148</v>
      </c>
      <c r="J31" s="17">
        <v>3</v>
      </c>
      <c r="K31" s="17" t="s">
        <v>73</v>
      </c>
      <c r="L31" s="17" t="s">
        <v>74</v>
      </c>
      <c r="N31" s="17">
        <v>21</v>
      </c>
      <c r="O31" s="17">
        <v>3</v>
      </c>
      <c r="P31" s="17">
        <v>1</v>
      </c>
      <c r="Q31" s="17">
        <v>1</v>
      </c>
      <c r="R31">
        <v>974781034</v>
      </c>
      <c r="S31">
        <v>2098</v>
      </c>
      <c r="U31" t="s">
        <v>75</v>
      </c>
      <c r="V31" t="s">
        <v>76</v>
      </c>
      <c r="W31">
        <f>MATCH(D31,Отчет!$D:$D,0)</f>
        <v>36</v>
      </c>
    </row>
    <row r="32" spans="1:23" x14ac:dyDescent="0.2">
      <c r="A32" s="17">
        <v>1025557920</v>
      </c>
      <c r="B32" s="17">
        <v>9</v>
      </c>
      <c r="C32" s="17" t="s">
        <v>67</v>
      </c>
      <c r="D32" s="17">
        <v>497172865</v>
      </c>
      <c r="E32" s="7" t="s">
        <v>119</v>
      </c>
      <c r="F32" s="7" t="s">
        <v>120</v>
      </c>
      <c r="G32" s="7" t="s">
        <v>121</v>
      </c>
      <c r="H32" s="17" t="s">
        <v>122</v>
      </c>
      <c r="I32" s="7" t="s">
        <v>148</v>
      </c>
      <c r="J32" s="17">
        <v>3</v>
      </c>
      <c r="K32" s="17" t="s">
        <v>73</v>
      </c>
      <c r="L32" s="17" t="s">
        <v>74</v>
      </c>
      <c r="N32" s="17">
        <v>27</v>
      </c>
      <c r="O32" s="17">
        <v>3</v>
      </c>
      <c r="P32" s="17">
        <v>1</v>
      </c>
      <c r="Q32" s="17">
        <v>1</v>
      </c>
      <c r="R32">
        <v>974781034</v>
      </c>
      <c r="S32">
        <v>2098</v>
      </c>
      <c r="U32" t="s">
        <v>75</v>
      </c>
      <c r="V32" t="s">
        <v>76</v>
      </c>
      <c r="W32">
        <f>MATCH(D32,Отчет!$D:$D,0)</f>
        <v>18</v>
      </c>
    </row>
    <row r="33" spans="1:23" x14ac:dyDescent="0.2">
      <c r="A33" s="17">
        <v>1025558054</v>
      </c>
      <c r="B33" s="17">
        <v>10</v>
      </c>
      <c r="C33" s="17" t="s">
        <v>67</v>
      </c>
      <c r="D33" s="17">
        <v>497172846</v>
      </c>
      <c r="E33" s="7" t="s">
        <v>85</v>
      </c>
      <c r="F33" s="7" t="s">
        <v>86</v>
      </c>
      <c r="G33" s="7" t="s">
        <v>87</v>
      </c>
      <c r="H33" s="17" t="s">
        <v>88</v>
      </c>
      <c r="I33" s="7" t="s">
        <v>148</v>
      </c>
      <c r="J33" s="17">
        <v>3</v>
      </c>
      <c r="K33" s="17" t="s">
        <v>73</v>
      </c>
      <c r="L33" s="17" t="s">
        <v>74</v>
      </c>
      <c r="N33" s="17">
        <v>30</v>
      </c>
      <c r="O33" s="17">
        <v>3</v>
      </c>
      <c r="P33" s="17">
        <v>1</v>
      </c>
      <c r="Q33" s="17">
        <v>1</v>
      </c>
      <c r="R33">
        <v>974781034</v>
      </c>
      <c r="S33">
        <v>2098</v>
      </c>
      <c r="U33" t="s">
        <v>75</v>
      </c>
      <c r="V33" t="s">
        <v>76</v>
      </c>
      <c r="W33">
        <f>MATCH(D33,Отчет!$D:$D,0)</f>
        <v>37</v>
      </c>
    </row>
    <row r="34" spans="1:23" x14ac:dyDescent="0.2">
      <c r="A34" s="17">
        <v>1025557865</v>
      </c>
      <c r="B34" s="17">
        <v>9</v>
      </c>
      <c r="C34" s="17" t="s">
        <v>67</v>
      </c>
      <c r="D34" s="17">
        <v>497172808</v>
      </c>
      <c r="E34" s="7" t="s">
        <v>92</v>
      </c>
      <c r="F34" s="7" t="s">
        <v>93</v>
      </c>
      <c r="G34" s="7" t="s">
        <v>94</v>
      </c>
      <c r="H34" s="17" t="s">
        <v>95</v>
      </c>
      <c r="I34" s="7" t="s">
        <v>148</v>
      </c>
      <c r="J34" s="17">
        <v>3</v>
      </c>
      <c r="K34" s="17" t="s">
        <v>73</v>
      </c>
      <c r="L34" s="17" t="s">
        <v>74</v>
      </c>
      <c r="N34" s="17">
        <v>27</v>
      </c>
      <c r="O34" s="17">
        <v>3</v>
      </c>
      <c r="P34" s="17">
        <v>1</v>
      </c>
      <c r="Q34" s="17">
        <v>1</v>
      </c>
      <c r="R34">
        <v>974781034</v>
      </c>
      <c r="S34">
        <v>2098</v>
      </c>
      <c r="U34" t="s">
        <v>75</v>
      </c>
      <c r="V34" t="s">
        <v>76</v>
      </c>
      <c r="W34">
        <f>MATCH(D34,Отчет!$D:$D,0)</f>
        <v>26</v>
      </c>
    </row>
    <row r="35" spans="1:23" x14ac:dyDescent="0.2">
      <c r="A35" s="17">
        <v>1025557474</v>
      </c>
      <c r="B35" s="17">
        <v>9</v>
      </c>
      <c r="C35" s="17" t="s">
        <v>67</v>
      </c>
      <c r="D35" s="17">
        <v>497172740</v>
      </c>
      <c r="E35" s="7" t="s">
        <v>100</v>
      </c>
      <c r="F35" s="7" t="s">
        <v>101</v>
      </c>
      <c r="G35" s="7" t="s">
        <v>102</v>
      </c>
      <c r="H35" s="17" t="s">
        <v>103</v>
      </c>
      <c r="I35" s="7" t="s">
        <v>148</v>
      </c>
      <c r="J35" s="17">
        <v>3</v>
      </c>
      <c r="K35" s="17" t="s">
        <v>73</v>
      </c>
      <c r="L35" s="17" t="s">
        <v>74</v>
      </c>
      <c r="N35" s="17">
        <v>27</v>
      </c>
      <c r="O35" s="17">
        <v>3</v>
      </c>
      <c r="P35" s="17">
        <v>1</v>
      </c>
      <c r="Q35" s="17">
        <v>1</v>
      </c>
      <c r="R35">
        <v>974781034</v>
      </c>
      <c r="S35">
        <v>2098</v>
      </c>
      <c r="U35" t="s">
        <v>75</v>
      </c>
      <c r="V35" t="s">
        <v>76</v>
      </c>
      <c r="W35">
        <f>MATCH(D35,Отчет!$D:$D,0)</f>
        <v>33</v>
      </c>
    </row>
    <row r="36" spans="1:23" x14ac:dyDescent="0.2">
      <c r="A36" s="17">
        <v>1025558675</v>
      </c>
      <c r="B36" s="17">
        <v>10</v>
      </c>
      <c r="C36" s="17" t="s">
        <v>67</v>
      </c>
      <c r="D36" s="17">
        <v>497172676</v>
      </c>
      <c r="E36" s="7" t="s">
        <v>108</v>
      </c>
      <c r="F36" s="7" t="s">
        <v>109</v>
      </c>
      <c r="G36" s="7" t="s">
        <v>110</v>
      </c>
      <c r="H36" s="17" t="s">
        <v>111</v>
      </c>
      <c r="I36" s="7" t="s">
        <v>148</v>
      </c>
      <c r="J36" s="17">
        <v>3</v>
      </c>
      <c r="K36" s="17" t="s">
        <v>73</v>
      </c>
      <c r="L36" s="17" t="s">
        <v>74</v>
      </c>
      <c r="N36" s="17">
        <v>30</v>
      </c>
      <c r="O36" s="17">
        <v>3</v>
      </c>
      <c r="P36" s="17">
        <v>1</v>
      </c>
      <c r="Q36" s="17">
        <v>1</v>
      </c>
      <c r="R36">
        <v>974781034</v>
      </c>
      <c r="S36">
        <v>2098</v>
      </c>
      <c r="U36" t="s">
        <v>75</v>
      </c>
      <c r="V36" t="s">
        <v>76</v>
      </c>
      <c r="W36">
        <f>MATCH(D36,Отчет!$D:$D,0)</f>
        <v>15</v>
      </c>
    </row>
    <row r="37" spans="1:23" x14ac:dyDescent="0.2">
      <c r="A37" s="17">
        <v>1025557574</v>
      </c>
      <c r="B37" s="17">
        <v>8</v>
      </c>
      <c r="C37" s="17" t="s">
        <v>67</v>
      </c>
      <c r="D37" s="17">
        <v>497172415</v>
      </c>
      <c r="E37" s="7" t="s">
        <v>144</v>
      </c>
      <c r="F37" s="7" t="s">
        <v>145</v>
      </c>
      <c r="G37" s="7" t="s">
        <v>146</v>
      </c>
      <c r="H37" s="17" t="s">
        <v>147</v>
      </c>
      <c r="I37" s="7" t="s">
        <v>148</v>
      </c>
      <c r="J37" s="17">
        <v>3</v>
      </c>
      <c r="K37" s="17" t="s">
        <v>73</v>
      </c>
      <c r="L37" s="17" t="s">
        <v>74</v>
      </c>
      <c r="N37" s="17">
        <v>24</v>
      </c>
      <c r="O37" s="17">
        <v>3</v>
      </c>
      <c r="P37" s="17">
        <v>1</v>
      </c>
      <c r="Q37" s="17">
        <v>1</v>
      </c>
      <c r="R37">
        <v>974781034</v>
      </c>
      <c r="S37">
        <v>2098</v>
      </c>
      <c r="U37" t="s">
        <v>75</v>
      </c>
      <c r="V37" t="s">
        <v>76</v>
      </c>
      <c r="W37">
        <f>MATCH(D37,Отчет!$D:$D,0)</f>
        <v>29</v>
      </c>
    </row>
    <row r="38" spans="1:23" x14ac:dyDescent="0.2">
      <c r="A38" s="17">
        <v>1025558228</v>
      </c>
      <c r="B38" s="17">
        <v>9</v>
      </c>
      <c r="C38" s="17" t="s">
        <v>67</v>
      </c>
      <c r="D38" s="17">
        <v>497173346</v>
      </c>
      <c r="E38" s="7" t="s">
        <v>68</v>
      </c>
      <c r="F38" s="7" t="s">
        <v>69</v>
      </c>
      <c r="G38" s="7" t="s">
        <v>70</v>
      </c>
      <c r="H38" s="17" t="s">
        <v>71</v>
      </c>
      <c r="I38" s="7" t="s">
        <v>148</v>
      </c>
      <c r="J38" s="17">
        <v>3</v>
      </c>
      <c r="K38" s="17" t="s">
        <v>73</v>
      </c>
      <c r="L38" s="17" t="s">
        <v>74</v>
      </c>
      <c r="N38" s="17">
        <v>27</v>
      </c>
      <c r="O38" s="17">
        <v>3</v>
      </c>
      <c r="P38" s="17">
        <v>1</v>
      </c>
      <c r="Q38" s="17">
        <v>1</v>
      </c>
      <c r="R38">
        <v>974781034</v>
      </c>
      <c r="S38">
        <v>2098</v>
      </c>
      <c r="U38" t="s">
        <v>75</v>
      </c>
      <c r="V38" t="s">
        <v>76</v>
      </c>
      <c r="W38">
        <f>MATCH(D38,Отчет!$D:$D,0)</f>
        <v>35</v>
      </c>
    </row>
    <row r="39" spans="1:23" x14ac:dyDescent="0.2">
      <c r="A39" s="17">
        <v>1025558284</v>
      </c>
      <c r="B39" s="17">
        <v>9</v>
      </c>
      <c r="C39" s="17" t="s">
        <v>67</v>
      </c>
      <c r="D39" s="17">
        <v>497172360</v>
      </c>
      <c r="E39" s="7" t="s">
        <v>156</v>
      </c>
      <c r="F39" s="7" t="s">
        <v>157</v>
      </c>
      <c r="G39" s="7" t="s">
        <v>87</v>
      </c>
      <c r="H39" s="17" t="s">
        <v>158</v>
      </c>
      <c r="I39" s="7" t="s">
        <v>148</v>
      </c>
      <c r="J39" s="17">
        <v>3</v>
      </c>
      <c r="K39" s="17" t="s">
        <v>73</v>
      </c>
      <c r="L39" s="17" t="s">
        <v>74</v>
      </c>
      <c r="N39" s="17">
        <v>27</v>
      </c>
      <c r="O39" s="17">
        <v>3</v>
      </c>
      <c r="P39" s="17">
        <v>1</v>
      </c>
      <c r="Q39" s="17">
        <v>1</v>
      </c>
      <c r="R39">
        <v>974781034</v>
      </c>
      <c r="S39">
        <v>2098</v>
      </c>
      <c r="U39" t="s">
        <v>75</v>
      </c>
      <c r="V39" t="s">
        <v>76</v>
      </c>
      <c r="W39">
        <f>MATCH(D39,Отчет!$D:$D,0)</f>
        <v>16</v>
      </c>
    </row>
    <row r="40" spans="1:23" x14ac:dyDescent="0.2">
      <c r="A40" s="17">
        <v>1025558146</v>
      </c>
      <c r="B40" s="17">
        <v>9</v>
      </c>
      <c r="C40" s="17" t="s">
        <v>67</v>
      </c>
      <c r="D40" s="17">
        <v>497172793</v>
      </c>
      <c r="E40" s="7" t="s">
        <v>89</v>
      </c>
      <c r="F40" s="7" t="s">
        <v>90</v>
      </c>
      <c r="G40" s="7" t="s">
        <v>83</v>
      </c>
      <c r="H40" s="17" t="s">
        <v>91</v>
      </c>
      <c r="I40" s="7" t="s">
        <v>148</v>
      </c>
      <c r="J40" s="17">
        <v>3</v>
      </c>
      <c r="K40" s="17" t="s">
        <v>73</v>
      </c>
      <c r="L40" s="17" t="s">
        <v>74</v>
      </c>
      <c r="N40" s="17">
        <v>27</v>
      </c>
      <c r="O40" s="17">
        <v>3</v>
      </c>
      <c r="P40" s="17">
        <v>1</v>
      </c>
      <c r="Q40" s="17">
        <v>1</v>
      </c>
      <c r="R40">
        <v>974781034</v>
      </c>
      <c r="S40">
        <v>2098</v>
      </c>
      <c r="U40" t="s">
        <v>75</v>
      </c>
      <c r="V40" t="s">
        <v>76</v>
      </c>
      <c r="W40">
        <f>MATCH(D40,Отчет!$D:$D,0)</f>
        <v>20</v>
      </c>
    </row>
    <row r="41" spans="1:23" x14ac:dyDescent="0.2">
      <c r="A41" s="17">
        <v>1025558743</v>
      </c>
      <c r="B41" s="17">
        <v>9</v>
      </c>
      <c r="C41" s="17" t="s">
        <v>67</v>
      </c>
      <c r="D41" s="17">
        <v>543570169</v>
      </c>
      <c r="E41" s="7" t="s">
        <v>123</v>
      </c>
      <c r="F41" s="7" t="s">
        <v>124</v>
      </c>
      <c r="G41" s="7" t="s">
        <v>79</v>
      </c>
      <c r="H41" s="17" t="s">
        <v>125</v>
      </c>
      <c r="I41" s="7" t="s">
        <v>148</v>
      </c>
      <c r="J41" s="17">
        <v>3</v>
      </c>
      <c r="K41" s="17" t="s">
        <v>73</v>
      </c>
      <c r="L41" s="17" t="s">
        <v>74</v>
      </c>
      <c r="N41" s="17">
        <v>27</v>
      </c>
      <c r="O41" s="17">
        <v>3</v>
      </c>
      <c r="P41" s="17">
        <v>1</v>
      </c>
      <c r="Q41" s="17">
        <v>1</v>
      </c>
      <c r="R41">
        <v>974781034</v>
      </c>
      <c r="S41">
        <v>2098</v>
      </c>
      <c r="U41" t="s">
        <v>75</v>
      </c>
      <c r="V41" t="s">
        <v>76</v>
      </c>
      <c r="W41">
        <f>MATCH(D41,Отчет!$D:$D,0)</f>
        <v>28</v>
      </c>
    </row>
    <row r="42" spans="1:23" x14ac:dyDescent="0.2">
      <c r="A42" s="17">
        <v>1025557981</v>
      </c>
      <c r="B42" s="17">
        <v>9</v>
      </c>
      <c r="C42" s="17" t="s">
        <v>67</v>
      </c>
      <c r="D42" s="17">
        <v>543562702</v>
      </c>
      <c r="E42" s="7" t="s">
        <v>77</v>
      </c>
      <c r="F42" s="7" t="s">
        <v>78</v>
      </c>
      <c r="G42" s="7" t="s">
        <v>79</v>
      </c>
      <c r="H42" s="17" t="s">
        <v>80</v>
      </c>
      <c r="I42" s="7" t="s">
        <v>148</v>
      </c>
      <c r="J42" s="17">
        <v>3</v>
      </c>
      <c r="K42" s="17" t="s">
        <v>73</v>
      </c>
      <c r="L42" s="17" t="s">
        <v>74</v>
      </c>
      <c r="N42" s="17">
        <v>27</v>
      </c>
      <c r="O42" s="17">
        <v>3</v>
      </c>
      <c r="P42" s="17">
        <v>1</v>
      </c>
      <c r="Q42" s="17">
        <v>1</v>
      </c>
      <c r="R42">
        <v>974781034</v>
      </c>
      <c r="S42">
        <v>2098</v>
      </c>
      <c r="U42" t="s">
        <v>75</v>
      </c>
      <c r="V42" t="s">
        <v>76</v>
      </c>
      <c r="W42">
        <f>MATCH(D42,Отчет!$D:$D,0)</f>
        <v>19</v>
      </c>
    </row>
    <row r="43" spans="1:23" x14ac:dyDescent="0.2">
      <c r="A43" s="17">
        <v>1025557330</v>
      </c>
      <c r="B43" s="17">
        <v>9</v>
      </c>
      <c r="C43" s="17" t="s">
        <v>67</v>
      </c>
      <c r="D43" s="17">
        <v>541036112</v>
      </c>
      <c r="E43" s="7" t="s">
        <v>112</v>
      </c>
      <c r="F43" s="7" t="s">
        <v>113</v>
      </c>
      <c r="G43" s="7" t="s">
        <v>79</v>
      </c>
      <c r="H43" s="17" t="s">
        <v>114</v>
      </c>
      <c r="I43" s="7" t="s">
        <v>148</v>
      </c>
      <c r="J43" s="17">
        <v>3</v>
      </c>
      <c r="K43" s="17" t="s">
        <v>73</v>
      </c>
      <c r="L43" s="17" t="s">
        <v>74</v>
      </c>
      <c r="N43" s="17">
        <v>27</v>
      </c>
      <c r="O43" s="17">
        <v>3</v>
      </c>
      <c r="P43" s="17">
        <v>1</v>
      </c>
      <c r="Q43" s="17">
        <v>1</v>
      </c>
      <c r="R43">
        <v>974781034</v>
      </c>
      <c r="S43">
        <v>2098</v>
      </c>
      <c r="U43" t="s">
        <v>75</v>
      </c>
      <c r="V43" t="s">
        <v>76</v>
      </c>
      <c r="W43">
        <f>MATCH(D43,Отчет!$D:$D,0)</f>
        <v>27</v>
      </c>
    </row>
    <row r="44" spans="1:23" x14ac:dyDescent="0.2">
      <c r="A44" s="17">
        <v>1025556990</v>
      </c>
      <c r="B44" s="17">
        <v>10</v>
      </c>
      <c r="C44" s="17" t="s">
        <v>67</v>
      </c>
      <c r="D44" s="17">
        <v>541034696</v>
      </c>
      <c r="E44" s="7" t="s">
        <v>104</v>
      </c>
      <c r="F44" s="7" t="s">
        <v>105</v>
      </c>
      <c r="G44" s="7" t="s">
        <v>106</v>
      </c>
      <c r="H44" s="17" t="s">
        <v>107</v>
      </c>
      <c r="I44" s="7" t="s">
        <v>148</v>
      </c>
      <c r="J44" s="17">
        <v>3</v>
      </c>
      <c r="K44" s="17" t="s">
        <v>73</v>
      </c>
      <c r="L44" s="17" t="s">
        <v>74</v>
      </c>
      <c r="N44" s="17">
        <v>30</v>
      </c>
      <c r="O44" s="17">
        <v>3</v>
      </c>
      <c r="P44" s="17">
        <v>1</v>
      </c>
      <c r="Q44" s="17">
        <v>1</v>
      </c>
      <c r="R44">
        <v>974781034</v>
      </c>
      <c r="S44">
        <v>2098</v>
      </c>
      <c r="U44" t="s">
        <v>75</v>
      </c>
      <c r="V44" t="s">
        <v>76</v>
      </c>
      <c r="W44">
        <f>MATCH(D44,Отчет!$D:$D,0)</f>
        <v>12</v>
      </c>
    </row>
    <row r="45" spans="1:23" x14ac:dyDescent="0.2">
      <c r="A45" s="17">
        <v>1025557452</v>
      </c>
      <c r="B45" s="17">
        <v>8</v>
      </c>
      <c r="C45" s="17" t="s">
        <v>67</v>
      </c>
      <c r="D45" s="17">
        <v>497172740</v>
      </c>
      <c r="E45" s="7" t="s">
        <v>100</v>
      </c>
      <c r="F45" s="7" t="s">
        <v>101</v>
      </c>
      <c r="G45" s="7" t="s">
        <v>102</v>
      </c>
      <c r="H45" s="17" t="s">
        <v>103</v>
      </c>
      <c r="I45" s="7" t="s">
        <v>159</v>
      </c>
      <c r="J45" s="17">
        <v>3</v>
      </c>
      <c r="K45" s="17" t="s">
        <v>73</v>
      </c>
      <c r="L45" s="17" t="s">
        <v>160</v>
      </c>
      <c r="N45" s="17">
        <v>24</v>
      </c>
      <c r="O45" s="17">
        <v>3</v>
      </c>
      <c r="P45" s="17">
        <v>1</v>
      </c>
      <c r="Q45" s="17">
        <v>1</v>
      </c>
      <c r="R45">
        <v>974781034</v>
      </c>
      <c r="S45">
        <v>2098</v>
      </c>
      <c r="U45" t="s">
        <v>75</v>
      </c>
      <c r="V45" t="s">
        <v>76</v>
      </c>
      <c r="W45">
        <f>MATCH(D45,Отчет!$D:$D,0)</f>
        <v>33</v>
      </c>
    </row>
    <row r="46" spans="1:23" x14ac:dyDescent="0.2">
      <c r="A46" s="17">
        <v>1025558256</v>
      </c>
      <c r="B46" s="17">
        <v>9</v>
      </c>
      <c r="C46" s="17" t="s">
        <v>67</v>
      </c>
      <c r="D46" s="17">
        <v>497172360</v>
      </c>
      <c r="E46" s="7" t="s">
        <v>156</v>
      </c>
      <c r="F46" s="7" t="s">
        <v>157</v>
      </c>
      <c r="G46" s="7" t="s">
        <v>87</v>
      </c>
      <c r="H46" s="17" t="s">
        <v>158</v>
      </c>
      <c r="I46" s="7" t="s">
        <v>159</v>
      </c>
      <c r="J46" s="17">
        <v>3</v>
      </c>
      <c r="K46" s="17" t="s">
        <v>73</v>
      </c>
      <c r="L46" s="17" t="s">
        <v>160</v>
      </c>
      <c r="N46" s="17">
        <v>27</v>
      </c>
      <c r="O46" s="17">
        <v>3</v>
      </c>
      <c r="P46" s="17">
        <v>1</v>
      </c>
      <c r="Q46" s="17">
        <v>1</v>
      </c>
      <c r="R46">
        <v>974781034</v>
      </c>
      <c r="S46">
        <v>2098</v>
      </c>
      <c r="U46" t="s">
        <v>75</v>
      </c>
      <c r="V46" t="s">
        <v>76</v>
      </c>
      <c r="W46">
        <f>MATCH(D46,Отчет!$D:$D,0)</f>
        <v>16</v>
      </c>
    </row>
    <row r="47" spans="1:23" x14ac:dyDescent="0.2">
      <c r="A47" s="17">
        <v>1025558725</v>
      </c>
      <c r="B47" s="17">
        <v>8</v>
      </c>
      <c r="C47" s="17" t="s">
        <v>67</v>
      </c>
      <c r="D47" s="17">
        <v>543570169</v>
      </c>
      <c r="E47" s="7" t="s">
        <v>123</v>
      </c>
      <c r="F47" s="7" t="s">
        <v>124</v>
      </c>
      <c r="G47" s="7" t="s">
        <v>79</v>
      </c>
      <c r="H47" s="17" t="s">
        <v>125</v>
      </c>
      <c r="I47" s="7" t="s">
        <v>159</v>
      </c>
      <c r="J47" s="17">
        <v>3</v>
      </c>
      <c r="K47" s="17" t="s">
        <v>73</v>
      </c>
      <c r="L47" s="17" t="s">
        <v>160</v>
      </c>
      <c r="N47" s="17">
        <v>24</v>
      </c>
      <c r="O47" s="17">
        <v>3</v>
      </c>
      <c r="P47" s="17">
        <v>1</v>
      </c>
      <c r="Q47" s="17">
        <v>1</v>
      </c>
      <c r="R47">
        <v>974781034</v>
      </c>
      <c r="S47">
        <v>2098</v>
      </c>
      <c r="U47" t="s">
        <v>75</v>
      </c>
      <c r="V47" t="s">
        <v>76</v>
      </c>
      <c r="W47">
        <f>MATCH(D47,Отчет!$D:$D,0)</f>
        <v>28</v>
      </c>
    </row>
    <row r="48" spans="1:23" x14ac:dyDescent="0.2">
      <c r="A48" s="17">
        <v>1025557670</v>
      </c>
      <c r="B48" s="17">
        <v>8</v>
      </c>
      <c r="C48" s="17" t="s">
        <v>67</v>
      </c>
      <c r="D48" s="17">
        <v>497172693</v>
      </c>
      <c r="E48" s="7" t="s">
        <v>126</v>
      </c>
      <c r="F48" s="7" t="s">
        <v>101</v>
      </c>
      <c r="G48" s="7" t="s">
        <v>127</v>
      </c>
      <c r="H48" s="17" t="s">
        <v>128</v>
      </c>
      <c r="I48" s="7" t="s">
        <v>159</v>
      </c>
      <c r="J48" s="17">
        <v>3</v>
      </c>
      <c r="K48" s="17" t="s">
        <v>73</v>
      </c>
      <c r="L48" s="17" t="s">
        <v>160</v>
      </c>
      <c r="N48" s="17">
        <v>24</v>
      </c>
      <c r="O48" s="17">
        <v>3</v>
      </c>
      <c r="P48" s="17">
        <v>1</v>
      </c>
      <c r="Q48" s="17">
        <v>1</v>
      </c>
      <c r="R48">
        <v>974781034</v>
      </c>
      <c r="S48">
        <v>2098</v>
      </c>
      <c r="U48" t="s">
        <v>75</v>
      </c>
      <c r="V48" t="s">
        <v>76</v>
      </c>
      <c r="W48">
        <f>MATCH(D48,Отчет!$D:$D,0)</f>
        <v>22</v>
      </c>
    </row>
    <row r="49" spans="1:23" x14ac:dyDescent="0.2">
      <c r="A49" s="17">
        <v>1025558202</v>
      </c>
      <c r="B49" s="17">
        <v>8</v>
      </c>
      <c r="C49" s="17" t="s">
        <v>67</v>
      </c>
      <c r="D49" s="17">
        <v>497173346</v>
      </c>
      <c r="E49" s="7" t="s">
        <v>68</v>
      </c>
      <c r="F49" s="7" t="s">
        <v>69</v>
      </c>
      <c r="G49" s="7" t="s">
        <v>70</v>
      </c>
      <c r="H49" s="17" t="s">
        <v>71</v>
      </c>
      <c r="I49" s="7" t="s">
        <v>159</v>
      </c>
      <c r="J49" s="17">
        <v>3</v>
      </c>
      <c r="K49" s="17" t="s">
        <v>73</v>
      </c>
      <c r="L49" s="17" t="s">
        <v>160</v>
      </c>
      <c r="N49" s="17">
        <v>24</v>
      </c>
      <c r="O49" s="17">
        <v>3</v>
      </c>
      <c r="P49" s="17">
        <v>1</v>
      </c>
      <c r="Q49" s="17">
        <v>1</v>
      </c>
      <c r="R49">
        <v>974781034</v>
      </c>
      <c r="S49">
        <v>2098</v>
      </c>
      <c r="U49" t="s">
        <v>75</v>
      </c>
      <c r="V49" t="s">
        <v>76</v>
      </c>
      <c r="W49">
        <f>MATCH(D49,Отчет!$D:$D,0)</f>
        <v>35</v>
      </c>
    </row>
    <row r="50" spans="1:23" x14ac:dyDescent="0.2">
      <c r="A50" s="17">
        <v>1025557527</v>
      </c>
      <c r="B50" s="17">
        <v>8</v>
      </c>
      <c r="C50" s="17" t="s">
        <v>67</v>
      </c>
      <c r="D50" s="17">
        <v>497172415</v>
      </c>
      <c r="E50" s="7" t="s">
        <v>144</v>
      </c>
      <c r="F50" s="7" t="s">
        <v>145</v>
      </c>
      <c r="G50" s="7" t="s">
        <v>146</v>
      </c>
      <c r="H50" s="17" t="s">
        <v>147</v>
      </c>
      <c r="I50" s="7" t="s">
        <v>159</v>
      </c>
      <c r="J50" s="17">
        <v>3</v>
      </c>
      <c r="K50" s="17" t="s">
        <v>73</v>
      </c>
      <c r="L50" s="17" t="s">
        <v>160</v>
      </c>
      <c r="N50" s="17">
        <v>24</v>
      </c>
      <c r="O50" s="17">
        <v>3</v>
      </c>
      <c r="P50" s="17">
        <v>1</v>
      </c>
      <c r="Q50" s="17">
        <v>1</v>
      </c>
      <c r="R50">
        <v>974781034</v>
      </c>
      <c r="S50">
        <v>2098</v>
      </c>
      <c r="U50" t="s">
        <v>75</v>
      </c>
      <c r="V50" t="s">
        <v>76</v>
      </c>
      <c r="W50">
        <f>MATCH(D50,Отчет!$D:$D,0)</f>
        <v>29</v>
      </c>
    </row>
    <row r="51" spans="1:23" x14ac:dyDescent="0.2">
      <c r="A51" s="17">
        <v>1025557797</v>
      </c>
      <c r="B51" s="17">
        <v>9</v>
      </c>
      <c r="C51" s="17" t="s">
        <v>67</v>
      </c>
      <c r="D51" s="17">
        <v>508400915</v>
      </c>
      <c r="E51" s="7" t="s">
        <v>149</v>
      </c>
      <c r="F51" s="7" t="s">
        <v>150</v>
      </c>
      <c r="G51" s="7" t="s">
        <v>151</v>
      </c>
      <c r="H51" s="17" t="s">
        <v>152</v>
      </c>
      <c r="I51" s="7" t="s">
        <v>159</v>
      </c>
      <c r="J51" s="17">
        <v>3</v>
      </c>
      <c r="K51" s="17" t="s">
        <v>73</v>
      </c>
      <c r="L51" s="17" t="s">
        <v>160</v>
      </c>
      <c r="N51" s="17">
        <v>27</v>
      </c>
      <c r="O51" s="17">
        <v>3</v>
      </c>
      <c r="P51" s="17">
        <v>1</v>
      </c>
      <c r="Q51" s="17">
        <v>1</v>
      </c>
      <c r="R51">
        <v>974781034</v>
      </c>
      <c r="S51">
        <v>2098</v>
      </c>
      <c r="U51" t="s">
        <v>75</v>
      </c>
      <c r="V51" t="s">
        <v>76</v>
      </c>
      <c r="W51">
        <f>MATCH(D51,Отчет!$D:$D,0)</f>
        <v>21</v>
      </c>
    </row>
    <row r="52" spans="1:23" x14ac:dyDescent="0.2">
      <c r="A52" s="17">
        <v>1025558552</v>
      </c>
      <c r="B52" s="17">
        <v>9</v>
      </c>
      <c r="C52" s="17" t="s">
        <v>67</v>
      </c>
      <c r="D52" s="17">
        <v>497172371</v>
      </c>
      <c r="E52" s="7" t="s">
        <v>134</v>
      </c>
      <c r="F52" s="7" t="s">
        <v>135</v>
      </c>
      <c r="G52" s="7" t="s">
        <v>136</v>
      </c>
      <c r="H52" s="17" t="s">
        <v>137</v>
      </c>
      <c r="I52" s="7" t="s">
        <v>159</v>
      </c>
      <c r="J52" s="17">
        <v>3</v>
      </c>
      <c r="K52" s="17" t="s">
        <v>73</v>
      </c>
      <c r="L52" s="17" t="s">
        <v>160</v>
      </c>
      <c r="N52" s="17">
        <v>27</v>
      </c>
      <c r="O52" s="17">
        <v>3</v>
      </c>
      <c r="P52" s="17">
        <v>1</v>
      </c>
      <c r="Q52" s="17">
        <v>1</v>
      </c>
      <c r="R52">
        <v>974781034</v>
      </c>
      <c r="S52">
        <v>2098</v>
      </c>
      <c r="U52" t="s">
        <v>75</v>
      </c>
      <c r="V52" t="s">
        <v>76</v>
      </c>
      <c r="W52">
        <f>MATCH(D52,Отчет!$D:$D,0)</f>
        <v>13</v>
      </c>
    </row>
    <row r="53" spans="1:23" x14ac:dyDescent="0.2">
      <c r="A53" s="17">
        <v>1325033408</v>
      </c>
      <c r="B53" s="17">
        <v>8</v>
      </c>
      <c r="C53" s="17" t="s">
        <v>67</v>
      </c>
      <c r="D53" s="17">
        <v>497173357</v>
      </c>
      <c r="E53" s="7" t="s">
        <v>138</v>
      </c>
      <c r="F53" s="7" t="s">
        <v>139</v>
      </c>
      <c r="G53" s="7" t="s">
        <v>94</v>
      </c>
      <c r="H53" s="17" t="s">
        <v>140</v>
      </c>
      <c r="I53" s="7" t="s">
        <v>159</v>
      </c>
      <c r="J53" s="17">
        <v>3</v>
      </c>
      <c r="K53" s="17" t="s">
        <v>73</v>
      </c>
      <c r="L53" s="17" t="s">
        <v>160</v>
      </c>
      <c r="N53" s="17">
        <v>24</v>
      </c>
      <c r="O53" s="17">
        <v>3</v>
      </c>
      <c r="P53" s="17">
        <v>1</v>
      </c>
      <c r="Q53" s="17">
        <v>1</v>
      </c>
      <c r="R53">
        <v>974781034</v>
      </c>
      <c r="S53">
        <v>2098</v>
      </c>
      <c r="U53" t="s">
        <v>75</v>
      </c>
      <c r="V53" t="s">
        <v>76</v>
      </c>
      <c r="W53">
        <f>MATCH(D53,Отчет!$D:$D,0)</f>
        <v>25</v>
      </c>
    </row>
    <row r="54" spans="1:23" x14ac:dyDescent="0.2">
      <c r="A54" s="17">
        <v>1025557146</v>
      </c>
      <c r="B54" s="17">
        <v>9</v>
      </c>
      <c r="C54" s="17" t="s">
        <v>67</v>
      </c>
      <c r="D54" s="17">
        <v>497172382</v>
      </c>
      <c r="E54" s="7" t="s">
        <v>129</v>
      </c>
      <c r="F54" s="7" t="s">
        <v>130</v>
      </c>
      <c r="G54" s="7" t="s">
        <v>131</v>
      </c>
      <c r="H54" s="17" t="s">
        <v>132</v>
      </c>
      <c r="I54" s="7" t="s">
        <v>159</v>
      </c>
      <c r="J54" s="17">
        <v>3</v>
      </c>
      <c r="K54" s="17" t="s">
        <v>73</v>
      </c>
      <c r="L54" s="17" t="s">
        <v>160</v>
      </c>
      <c r="N54" s="17">
        <v>27</v>
      </c>
      <c r="O54" s="17">
        <v>3</v>
      </c>
      <c r="P54" s="17">
        <v>1</v>
      </c>
      <c r="Q54" s="17">
        <v>1</v>
      </c>
      <c r="R54">
        <v>974781034</v>
      </c>
      <c r="S54">
        <v>2098</v>
      </c>
      <c r="U54" t="s">
        <v>75</v>
      </c>
      <c r="V54" t="s">
        <v>76</v>
      </c>
      <c r="W54">
        <f>MATCH(D54,Отчет!$D:$D,0)</f>
        <v>17</v>
      </c>
    </row>
    <row r="55" spans="1:23" x14ac:dyDescent="0.2">
      <c r="A55" s="17">
        <v>1025557709</v>
      </c>
      <c r="B55" s="17">
        <v>8</v>
      </c>
      <c r="C55" s="17" t="s">
        <v>67</v>
      </c>
      <c r="D55" s="17">
        <v>497172880</v>
      </c>
      <c r="E55" s="7" t="s">
        <v>153</v>
      </c>
      <c r="F55" s="7" t="s">
        <v>145</v>
      </c>
      <c r="G55" s="7" t="s">
        <v>154</v>
      </c>
      <c r="H55" s="17" t="s">
        <v>155</v>
      </c>
      <c r="I55" s="7" t="s">
        <v>159</v>
      </c>
      <c r="J55" s="17">
        <v>3</v>
      </c>
      <c r="K55" s="17" t="s">
        <v>73</v>
      </c>
      <c r="L55" s="17" t="s">
        <v>160</v>
      </c>
      <c r="N55" s="17">
        <v>24</v>
      </c>
      <c r="O55" s="17">
        <v>3</v>
      </c>
      <c r="P55" s="17">
        <v>1</v>
      </c>
      <c r="Q55" s="17">
        <v>1</v>
      </c>
      <c r="R55">
        <v>974781034</v>
      </c>
      <c r="S55">
        <v>2098</v>
      </c>
      <c r="U55" t="s">
        <v>75</v>
      </c>
      <c r="V55" t="s">
        <v>76</v>
      </c>
      <c r="W55">
        <f>MATCH(D55,Отчет!$D:$D,0)</f>
        <v>36</v>
      </c>
    </row>
    <row r="56" spans="1:23" x14ac:dyDescent="0.2">
      <c r="A56" s="17">
        <v>1315088331</v>
      </c>
      <c r="B56" s="17">
        <v>8</v>
      </c>
      <c r="C56" s="17" t="s">
        <v>67</v>
      </c>
      <c r="D56" s="17">
        <v>497172404</v>
      </c>
      <c r="E56" s="7" t="s">
        <v>81</v>
      </c>
      <c r="F56" s="7" t="s">
        <v>82</v>
      </c>
      <c r="G56" s="7" t="s">
        <v>83</v>
      </c>
      <c r="H56" s="17" t="s">
        <v>84</v>
      </c>
      <c r="I56" s="7" t="s">
        <v>159</v>
      </c>
      <c r="J56" s="17">
        <v>3</v>
      </c>
      <c r="K56" s="17" t="s">
        <v>73</v>
      </c>
      <c r="L56" s="17" t="s">
        <v>160</v>
      </c>
      <c r="N56" s="17">
        <v>24</v>
      </c>
      <c r="O56" s="17">
        <v>3</v>
      </c>
      <c r="P56" s="17">
        <v>1</v>
      </c>
      <c r="Q56" s="17">
        <v>1</v>
      </c>
      <c r="R56">
        <v>974781034</v>
      </c>
      <c r="S56">
        <v>2098</v>
      </c>
      <c r="U56" t="s">
        <v>75</v>
      </c>
      <c r="V56" t="s">
        <v>76</v>
      </c>
      <c r="W56">
        <f>MATCH(D56,Отчет!$D:$D,0)</f>
        <v>32</v>
      </c>
    </row>
    <row r="57" spans="1:23" x14ac:dyDescent="0.2">
      <c r="A57" s="17">
        <v>1025558461</v>
      </c>
      <c r="B57" s="17">
        <v>8</v>
      </c>
      <c r="C57" s="17" t="s">
        <v>67</v>
      </c>
      <c r="D57" s="17">
        <v>543570430</v>
      </c>
      <c r="E57" s="7" t="s">
        <v>141</v>
      </c>
      <c r="F57" s="7" t="s">
        <v>142</v>
      </c>
      <c r="G57" s="7" t="s">
        <v>79</v>
      </c>
      <c r="H57" s="17" t="s">
        <v>143</v>
      </c>
      <c r="I57" s="7" t="s">
        <v>159</v>
      </c>
      <c r="J57" s="17">
        <v>3</v>
      </c>
      <c r="K57" s="17" t="s">
        <v>73</v>
      </c>
      <c r="L57" s="17" t="s">
        <v>160</v>
      </c>
      <c r="N57" s="17">
        <v>24</v>
      </c>
      <c r="O57" s="17">
        <v>3</v>
      </c>
      <c r="P57" s="17">
        <v>1</v>
      </c>
      <c r="Q57" s="17">
        <v>1</v>
      </c>
      <c r="R57">
        <v>974781034</v>
      </c>
      <c r="S57">
        <v>2098</v>
      </c>
      <c r="U57" t="s">
        <v>75</v>
      </c>
      <c r="V57" t="s">
        <v>76</v>
      </c>
      <c r="W57">
        <f>MATCH(D57,Отчет!$D:$D,0)</f>
        <v>31</v>
      </c>
    </row>
    <row r="58" spans="1:23" x14ac:dyDescent="0.2">
      <c r="A58" s="17">
        <v>1025558237</v>
      </c>
      <c r="B58" s="17">
        <v>8</v>
      </c>
      <c r="C58" s="17" t="s">
        <v>67</v>
      </c>
      <c r="D58" s="17">
        <v>497172360</v>
      </c>
      <c r="E58" s="7" t="s">
        <v>156</v>
      </c>
      <c r="F58" s="7" t="s">
        <v>157</v>
      </c>
      <c r="G58" s="7" t="s">
        <v>87</v>
      </c>
      <c r="H58" s="17" t="s">
        <v>158</v>
      </c>
      <c r="I58" s="7" t="s">
        <v>161</v>
      </c>
      <c r="J58" s="17">
        <v>9</v>
      </c>
      <c r="K58" s="17" t="s">
        <v>73</v>
      </c>
      <c r="L58" s="17" t="s">
        <v>160</v>
      </c>
      <c r="N58" s="17">
        <v>72</v>
      </c>
      <c r="O58" s="17">
        <v>9</v>
      </c>
      <c r="P58" s="17">
        <v>1</v>
      </c>
      <c r="Q58" s="17">
        <v>1</v>
      </c>
      <c r="R58">
        <v>974781034</v>
      </c>
      <c r="S58">
        <v>2098</v>
      </c>
      <c r="U58" t="s">
        <v>162</v>
      </c>
      <c r="V58" t="s">
        <v>76</v>
      </c>
      <c r="W58">
        <f>MATCH(D58,Отчет!$D:$D,0)</f>
        <v>16</v>
      </c>
    </row>
    <row r="59" spans="1:23" x14ac:dyDescent="0.2">
      <c r="A59" s="17">
        <v>1025558506</v>
      </c>
      <c r="B59" s="17">
        <v>9</v>
      </c>
      <c r="C59" s="17" t="s">
        <v>67</v>
      </c>
      <c r="D59" s="17">
        <v>497172371</v>
      </c>
      <c r="E59" s="7" t="s">
        <v>134</v>
      </c>
      <c r="F59" s="7" t="s">
        <v>135</v>
      </c>
      <c r="G59" s="7" t="s">
        <v>136</v>
      </c>
      <c r="H59" s="17" t="s">
        <v>137</v>
      </c>
      <c r="I59" s="7" t="s">
        <v>161</v>
      </c>
      <c r="J59" s="17">
        <v>9</v>
      </c>
      <c r="K59" s="17" t="s">
        <v>73</v>
      </c>
      <c r="L59" s="17" t="s">
        <v>160</v>
      </c>
      <c r="N59" s="17">
        <v>81</v>
      </c>
      <c r="O59" s="17">
        <v>9</v>
      </c>
      <c r="P59" s="17">
        <v>1</v>
      </c>
      <c r="Q59" s="17">
        <v>1</v>
      </c>
      <c r="R59">
        <v>974781034</v>
      </c>
      <c r="S59">
        <v>2098</v>
      </c>
      <c r="U59" t="s">
        <v>162</v>
      </c>
      <c r="V59" t="s">
        <v>76</v>
      </c>
      <c r="W59">
        <f>MATCH(D59,Отчет!$D:$D,0)</f>
        <v>13</v>
      </c>
    </row>
    <row r="60" spans="1:23" x14ac:dyDescent="0.2">
      <c r="A60" s="17">
        <v>1025557121</v>
      </c>
      <c r="B60" s="17">
        <v>8</v>
      </c>
      <c r="C60" s="17" t="s">
        <v>67</v>
      </c>
      <c r="D60" s="17">
        <v>497172382</v>
      </c>
      <c r="E60" s="7" t="s">
        <v>129</v>
      </c>
      <c r="F60" s="7" t="s">
        <v>130</v>
      </c>
      <c r="G60" s="7" t="s">
        <v>131</v>
      </c>
      <c r="H60" s="17" t="s">
        <v>132</v>
      </c>
      <c r="I60" s="7" t="s">
        <v>161</v>
      </c>
      <c r="J60" s="17">
        <v>9</v>
      </c>
      <c r="K60" s="17" t="s">
        <v>73</v>
      </c>
      <c r="L60" s="17" t="s">
        <v>160</v>
      </c>
      <c r="N60" s="17">
        <v>72</v>
      </c>
      <c r="O60" s="17">
        <v>9</v>
      </c>
      <c r="P60" s="17">
        <v>1</v>
      </c>
      <c r="Q60" s="17">
        <v>1</v>
      </c>
      <c r="R60">
        <v>974781034</v>
      </c>
      <c r="S60">
        <v>2098</v>
      </c>
      <c r="U60" t="s">
        <v>162</v>
      </c>
      <c r="V60" t="s">
        <v>76</v>
      </c>
      <c r="W60">
        <f>MATCH(D60,Отчет!$D:$D,0)</f>
        <v>17</v>
      </c>
    </row>
    <row r="61" spans="1:23" x14ac:dyDescent="0.2">
      <c r="A61" s="17">
        <v>1025557175</v>
      </c>
      <c r="B61" s="17">
        <v>7</v>
      </c>
      <c r="C61" s="17" t="s">
        <v>67</v>
      </c>
      <c r="D61" s="17">
        <v>497172393</v>
      </c>
      <c r="E61" s="7" t="s">
        <v>163</v>
      </c>
      <c r="F61" s="7" t="s">
        <v>164</v>
      </c>
      <c r="G61" s="7" t="s">
        <v>151</v>
      </c>
      <c r="H61" s="17" t="s">
        <v>165</v>
      </c>
      <c r="I61" s="7" t="s">
        <v>161</v>
      </c>
      <c r="J61" s="17">
        <v>9</v>
      </c>
      <c r="K61" s="17" t="s">
        <v>73</v>
      </c>
      <c r="L61" s="17" t="s">
        <v>160</v>
      </c>
      <c r="N61" s="17">
        <v>63</v>
      </c>
      <c r="O61" s="17">
        <v>9</v>
      </c>
      <c r="P61" s="17">
        <v>1</v>
      </c>
      <c r="Q61" s="17">
        <v>1</v>
      </c>
      <c r="R61">
        <v>974781034</v>
      </c>
      <c r="S61">
        <v>2098</v>
      </c>
      <c r="U61" t="s">
        <v>162</v>
      </c>
      <c r="V61" t="s">
        <v>76</v>
      </c>
      <c r="W61">
        <f>MATCH(D61,Отчет!$D:$D,0)</f>
        <v>34</v>
      </c>
    </row>
    <row r="62" spans="1:23" x14ac:dyDescent="0.2">
      <c r="A62" s="17">
        <v>1025557486</v>
      </c>
      <c r="B62" s="17">
        <v>7</v>
      </c>
      <c r="C62" s="17" t="s">
        <v>67</v>
      </c>
      <c r="D62" s="17">
        <v>497172415</v>
      </c>
      <c r="E62" s="7" t="s">
        <v>144</v>
      </c>
      <c r="F62" s="7" t="s">
        <v>145</v>
      </c>
      <c r="G62" s="7" t="s">
        <v>146</v>
      </c>
      <c r="H62" s="17" t="s">
        <v>147</v>
      </c>
      <c r="I62" s="7" t="s">
        <v>161</v>
      </c>
      <c r="J62" s="17">
        <v>9</v>
      </c>
      <c r="K62" s="17" t="s">
        <v>73</v>
      </c>
      <c r="L62" s="17" t="s">
        <v>160</v>
      </c>
      <c r="N62" s="17">
        <v>63</v>
      </c>
      <c r="O62" s="17">
        <v>9</v>
      </c>
      <c r="P62" s="17">
        <v>1</v>
      </c>
      <c r="Q62" s="17">
        <v>1</v>
      </c>
      <c r="R62">
        <v>974781034</v>
      </c>
      <c r="S62">
        <v>2098</v>
      </c>
      <c r="U62" t="s">
        <v>162</v>
      </c>
      <c r="V62" t="s">
        <v>76</v>
      </c>
      <c r="W62">
        <f>MATCH(D62,Отчет!$D:$D,0)</f>
        <v>29</v>
      </c>
    </row>
    <row r="63" spans="1:23" x14ac:dyDescent="0.2">
      <c r="A63" s="17">
        <v>1025558613</v>
      </c>
      <c r="B63" s="17">
        <v>8</v>
      </c>
      <c r="C63" s="17" t="s">
        <v>67</v>
      </c>
      <c r="D63" s="17">
        <v>497172676</v>
      </c>
      <c r="E63" s="7" t="s">
        <v>108</v>
      </c>
      <c r="F63" s="7" t="s">
        <v>109</v>
      </c>
      <c r="G63" s="7" t="s">
        <v>110</v>
      </c>
      <c r="H63" s="17" t="s">
        <v>111</v>
      </c>
      <c r="I63" s="7" t="s">
        <v>161</v>
      </c>
      <c r="J63" s="17">
        <v>9</v>
      </c>
      <c r="K63" s="17" t="s">
        <v>73</v>
      </c>
      <c r="L63" s="17" t="s">
        <v>160</v>
      </c>
      <c r="N63" s="17">
        <v>72</v>
      </c>
      <c r="O63" s="17">
        <v>9</v>
      </c>
      <c r="P63" s="17">
        <v>1</v>
      </c>
      <c r="Q63" s="17">
        <v>1</v>
      </c>
      <c r="R63">
        <v>974781034</v>
      </c>
      <c r="S63">
        <v>2098</v>
      </c>
      <c r="U63" t="s">
        <v>162</v>
      </c>
      <c r="V63" t="s">
        <v>76</v>
      </c>
      <c r="W63">
        <f>MATCH(D63,Отчет!$D:$D,0)</f>
        <v>15</v>
      </c>
    </row>
    <row r="64" spans="1:23" x14ac:dyDescent="0.2">
      <c r="A64" s="17">
        <v>1025557611</v>
      </c>
      <c r="B64" s="17">
        <v>8</v>
      </c>
      <c r="C64" s="17" t="s">
        <v>67</v>
      </c>
      <c r="D64" s="17">
        <v>497172693</v>
      </c>
      <c r="E64" s="7" t="s">
        <v>126</v>
      </c>
      <c r="F64" s="7" t="s">
        <v>101</v>
      </c>
      <c r="G64" s="7" t="s">
        <v>127</v>
      </c>
      <c r="H64" s="17" t="s">
        <v>128</v>
      </c>
      <c r="I64" s="7" t="s">
        <v>161</v>
      </c>
      <c r="J64" s="17">
        <v>9</v>
      </c>
      <c r="K64" s="17" t="s">
        <v>73</v>
      </c>
      <c r="L64" s="17" t="s">
        <v>160</v>
      </c>
      <c r="N64" s="17">
        <v>72</v>
      </c>
      <c r="O64" s="17">
        <v>9</v>
      </c>
      <c r="P64" s="17">
        <v>1</v>
      </c>
      <c r="Q64" s="17">
        <v>1</v>
      </c>
      <c r="R64">
        <v>974781034</v>
      </c>
      <c r="S64">
        <v>2098</v>
      </c>
      <c r="U64" t="s">
        <v>162</v>
      </c>
      <c r="V64" t="s">
        <v>76</v>
      </c>
      <c r="W64">
        <f>MATCH(D64,Отчет!$D:$D,0)</f>
        <v>22</v>
      </c>
    </row>
    <row r="65" spans="1:23" x14ac:dyDescent="0.2">
      <c r="A65" s="17">
        <v>1025557733</v>
      </c>
      <c r="B65" s="17">
        <v>8</v>
      </c>
      <c r="C65" s="17" t="s">
        <v>67</v>
      </c>
      <c r="D65" s="17">
        <v>497172708</v>
      </c>
      <c r="E65" s="7" t="s">
        <v>166</v>
      </c>
      <c r="F65" s="7" t="s">
        <v>145</v>
      </c>
      <c r="G65" s="7" t="s">
        <v>151</v>
      </c>
      <c r="H65" s="17" t="s">
        <v>167</v>
      </c>
      <c r="I65" s="7" t="s">
        <v>161</v>
      </c>
      <c r="J65" s="17">
        <v>9</v>
      </c>
      <c r="K65" s="17" t="s">
        <v>73</v>
      </c>
      <c r="L65" s="17" t="s">
        <v>160</v>
      </c>
      <c r="N65" s="17">
        <v>72</v>
      </c>
      <c r="O65" s="17">
        <v>9</v>
      </c>
      <c r="P65" s="17">
        <v>1</v>
      </c>
      <c r="Q65" s="17">
        <v>1</v>
      </c>
      <c r="R65">
        <v>974781034</v>
      </c>
      <c r="S65">
        <v>2098</v>
      </c>
      <c r="U65" t="s">
        <v>162</v>
      </c>
      <c r="V65" t="s">
        <v>76</v>
      </c>
      <c r="W65">
        <f>MATCH(D65,Отчет!$D:$D,0)</f>
        <v>23</v>
      </c>
    </row>
    <row r="66" spans="1:23" x14ac:dyDescent="0.2">
      <c r="A66" s="17">
        <v>1025558295</v>
      </c>
      <c r="B66" s="17">
        <v>8</v>
      </c>
      <c r="C66" s="17" t="s">
        <v>67</v>
      </c>
      <c r="D66" s="17">
        <v>497172725</v>
      </c>
      <c r="E66" s="7" t="s">
        <v>168</v>
      </c>
      <c r="F66" s="7" t="s">
        <v>169</v>
      </c>
      <c r="G66" s="7" t="s">
        <v>117</v>
      </c>
      <c r="H66" s="17" t="s">
        <v>170</v>
      </c>
      <c r="I66" s="7" t="s">
        <v>161</v>
      </c>
      <c r="J66" s="17">
        <v>9</v>
      </c>
      <c r="K66" s="17" t="s">
        <v>73</v>
      </c>
      <c r="L66" s="17" t="s">
        <v>160</v>
      </c>
      <c r="N66" s="17">
        <v>72</v>
      </c>
      <c r="O66" s="17">
        <v>9</v>
      </c>
      <c r="P66" s="17">
        <v>1</v>
      </c>
      <c r="Q66" s="17">
        <v>1</v>
      </c>
      <c r="R66">
        <v>974781034</v>
      </c>
      <c r="S66">
        <v>2098</v>
      </c>
      <c r="U66" t="s">
        <v>162</v>
      </c>
      <c r="V66" t="s">
        <v>76</v>
      </c>
      <c r="W66">
        <f>MATCH(D66,Отчет!$D:$D,0)</f>
        <v>24</v>
      </c>
    </row>
    <row r="67" spans="1:23" x14ac:dyDescent="0.2">
      <c r="A67" s="17">
        <v>1025557399</v>
      </c>
      <c r="B67" s="17">
        <v>6</v>
      </c>
      <c r="C67" s="17" t="s">
        <v>67</v>
      </c>
      <c r="D67" s="17">
        <v>497172740</v>
      </c>
      <c r="E67" s="7" t="s">
        <v>100</v>
      </c>
      <c r="F67" s="7" t="s">
        <v>101</v>
      </c>
      <c r="G67" s="7" t="s">
        <v>102</v>
      </c>
      <c r="H67" s="17" t="s">
        <v>103</v>
      </c>
      <c r="I67" s="7" t="s">
        <v>161</v>
      </c>
      <c r="J67" s="17">
        <v>9</v>
      </c>
      <c r="K67" s="17" t="s">
        <v>73</v>
      </c>
      <c r="L67" s="17" t="s">
        <v>160</v>
      </c>
      <c r="N67" s="17">
        <v>54</v>
      </c>
      <c r="O67" s="17">
        <v>9</v>
      </c>
      <c r="P67" s="17">
        <v>1</v>
      </c>
      <c r="Q67" s="17">
        <v>1</v>
      </c>
      <c r="R67">
        <v>974781034</v>
      </c>
      <c r="S67">
        <v>2098</v>
      </c>
      <c r="U67" t="s">
        <v>162</v>
      </c>
      <c r="V67" t="s">
        <v>76</v>
      </c>
      <c r="W67">
        <f>MATCH(D67,Отчет!$D:$D,0)</f>
        <v>33</v>
      </c>
    </row>
    <row r="68" spans="1:23" x14ac:dyDescent="0.2">
      <c r="A68" s="17">
        <v>1025557010</v>
      </c>
      <c r="B68" s="17">
        <v>9</v>
      </c>
      <c r="C68" s="17" t="s">
        <v>67</v>
      </c>
      <c r="D68" s="17">
        <v>497172776</v>
      </c>
      <c r="E68" s="7" t="s">
        <v>171</v>
      </c>
      <c r="F68" s="7" t="s">
        <v>172</v>
      </c>
      <c r="G68" s="7" t="s">
        <v>173</v>
      </c>
      <c r="H68" s="17" t="s">
        <v>174</v>
      </c>
      <c r="I68" s="7" t="s">
        <v>161</v>
      </c>
      <c r="J68" s="17">
        <v>9</v>
      </c>
      <c r="K68" s="17" t="s">
        <v>73</v>
      </c>
      <c r="L68" s="17" t="s">
        <v>160</v>
      </c>
      <c r="N68" s="17">
        <v>81</v>
      </c>
      <c r="O68" s="17">
        <v>9</v>
      </c>
      <c r="P68" s="17">
        <v>1</v>
      </c>
      <c r="Q68" s="17">
        <v>1</v>
      </c>
      <c r="R68">
        <v>974781034</v>
      </c>
      <c r="S68">
        <v>2098</v>
      </c>
      <c r="U68" t="s">
        <v>162</v>
      </c>
      <c r="V68" t="s">
        <v>76</v>
      </c>
      <c r="W68">
        <f>MATCH(D68,Отчет!$D:$D,0)</f>
        <v>14</v>
      </c>
    </row>
    <row r="69" spans="1:23" x14ac:dyDescent="0.2">
      <c r="A69" s="17">
        <v>1025557829</v>
      </c>
      <c r="B69" s="17">
        <v>7</v>
      </c>
      <c r="C69" s="17" t="s">
        <v>67</v>
      </c>
      <c r="D69" s="17">
        <v>497172808</v>
      </c>
      <c r="E69" s="7" t="s">
        <v>92</v>
      </c>
      <c r="F69" s="7" t="s">
        <v>93</v>
      </c>
      <c r="G69" s="7" t="s">
        <v>94</v>
      </c>
      <c r="H69" s="17" t="s">
        <v>95</v>
      </c>
      <c r="I69" s="7" t="s">
        <v>161</v>
      </c>
      <c r="J69" s="17">
        <v>9</v>
      </c>
      <c r="K69" s="17" t="s">
        <v>73</v>
      </c>
      <c r="L69" s="17" t="s">
        <v>160</v>
      </c>
      <c r="N69" s="17">
        <v>63</v>
      </c>
      <c r="O69" s="17">
        <v>9</v>
      </c>
      <c r="P69" s="17">
        <v>1</v>
      </c>
      <c r="Q69" s="17">
        <v>1</v>
      </c>
      <c r="R69">
        <v>974781034</v>
      </c>
      <c r="S69">
        <v>2098</v>
      </c>
      <c r="U69" t="s">
        <v>162</v>
      </c>
      <c r="V69" t="s">
        <v>76</v>
      </c>
      <c r="W69">
        <f>MATCH(D69,Отчет!$D:$D,0)</f>
        <v>26</v>
      </c>
    </row>
    <row r="70" spans="1:23" x14ac:dyDescent="0.2">
      <c r="A70" s="17">
        <v>1025557998</v>
      </c>
      <c r="B70" s="17">
        <v>5</v>
      </c>
      <c r="C70" s="17" t="s">
        <v>67</v>
      </c>
      <c r="D70" s="17">
        <v>497172846</v>
      </c>
      <c r="E70" s="7" t="s">
        <v>85</v>
      </c>
      <c r="F70" s="7" t="s">
        <v>86</v>
      </c>
      <c r="G70" s="7" t="s">
        <v>87</v>
      </c>
      <c r="H70" s="17" t="s">
        <v>88</v>
      </c>
      <c r="I70" s="7" t="s">
        <v>161</v>
      </c>
      <c r="J70" s="17">
        <v>9</v>
      </c>
      <c r="K70" s="17" t="s">
        <v>73</v>
      </c>
      <c r="L70" s="17" t="s">
        <v>160</v>
      </c>
      <c r="N70" s="17">
        <v>45</v>
      </c>
      <c r="O70" s="17">
        <v>9</v>
      </c>
      <c r="P70" s="17">
        <v>1</v>
      </c>
      <c r="Q70" s="17">
        <v>1</v>
      </c>
      <c r="R70">
        <v>974781034</v>
      </c>
      <c r="S70">
        <v>2098</v>
      </c>
      <c r="U70" t="s">
        <v>162</v>
      </c>
      <c r="V70" t="s">
        <v>76</v>
      </c>
      <c r="W70">
        <f>MATCH(D70,Отчет!$D:$D,0)</f>
        <v>37</v>
      </c>
    </row>
    <row r="71" spans="1:23" x14ac:dyDescent="0.2">
      <c r="A71" s="17">
        <v>1025557869</v>
      </c>
      <c r="B71" s="17">
        <v>8</v>
      </c>
      <c r="C71" s="17" t="s">
        <v>67</v>
      </c>
      <c r="D71" s="17">
        <v>497172865</v>
      </c>
      <c r="E71" s="7" t="s">
        <v>119</v>
      </c>
      <c r="F71" s="7" t="s">
        <v>120</v>
      </c>
      <c r="G71" s="7" t="s">
        <v>121</v>
      </c>
      <c r="H71" s="17" t="s">
        <v>122</v>
      </c>
      <c r="I71" s="7" t="s">
        <v>161</v>
      </c>
      <c r="J71" s="17">
        <v>9</v>
      </c>
      <c r="K71" s="17" t="s">
        <v>73</v>
      </c>
      <c r="L71" s="17" t="s">
        <v>160</v>
      </c>
      <c r="N71" s="17">
        <v>72</v>
      </c>
      <c r="O71" s="17">
        <v>9</v>
      </c>
      <c r="P71" s="17">
        <v>1</v>
      </c>
      <c r="Q71" s="17">
        <v>1</v>
      </c>
      <c r="R71">
        <v>974781034</v>
      </c>
      <c r="S71">
        <v>2098</v>
      </c>
      <c r="U71" t="s">
        <v>162</v>
      </c>
      <c r="V71" t="s">
        <v>76</v>
      </c>
      <c r="W71">
        <f>MATCH(D71,Отчет!$D:$D,0)</f>
        <v>18</v>
      </c>
    </row>
    <row r="72" spans="1:23" x14ac:dyDescent="0.2">
      <c r="A72" s="17">
        <v>1025558807</v>
      </c>
      <c r="B72" s="17">
        <v>8</v>
      </c>
      <c r="C72" s="17" t="s">
        <v>67</v>
      </c>
      <c r="D72" s="17">
        <v>497173357</v>
      </c>
      <c r="E72" s="7" t="s">
        <v>138</v>
      </c>
      <c r="F72" s="7" t="s">
        <v>139</v>
      </c>
      <c r="G72" s="7" t="s">
        <v>94</v>
      </c>
      <c r="H72" s="17" t="s">
        <v>140</v>
      </c>
      <c r="I72" s="7" t="s">
        <v>161</v>
      </c>
      <c r="J72" s="17">
        <v>9</v>
      </c>
      <c r="K72" s="17" t="s">
        <v>73</v>
      </c>
      <c r="L72" s="17" t="s">
        <v>160</v>
      </c>
      <c r="N72" s="17">
        <v>72</v>
      </c>
      <c r="O72" s="17">
        <v>9</v>
      </c>
      <c r="P72" s="17">
        <v>1</v>
      </c>
      <c r="Q72" s="17">
        <v>1</v>
      </c>
      <c r="R72">
        <v>974781034</v>
      </c>
      <c r="S72">
        <v>2098</v>
      </c>
      <c r="U72" t="s">
        <v>162</v>
      </c>
      <c r="V72" t="s">
        <v>76</v>
      </c>
      <c r="W72">
        <f>MATCH(D72,Отчет!$D:$D,0)</f>
        <v>25</v>
      </c>
    </row>
    <row r="73" spans="1:23" x14ac:dyDescent="0.2">
      <c r="A73" s="17">
        <v>1025557695</v>
      </c>
      <c r="B73" s="17">
        <v>5</v>
      </c>
      <c r="C73" s="17" t="s">
        <v>67</v>
      </c>
      <c r="D73" s="17">
        <v>497172880</v>
      </c>
      <c r="E73" s="7" t="s">
        <v>153</v>
      </c>
      <c r="F73" s="7" t="s">
        <v>145</v>
      </c>
      <c r="G73" s="7" t="s">
        <v>154</v>
      </c>
      <c r="H73" s="17" t="s">
        <v>155</v>
      </c>
      <c r="I73" s="7" t="s">
        <v>161</v>
      </c>
      <c r="J73" s="17">
        <v>9</v>
      </c>
      <c r="K73" s="17" t="s">
        <v>73</v>
      </c>
      <c r="L73" s="17" t="s">
        <v>160</v>
      </c>
      <c r="N73" s="17">
        <v>45</v>
      </c>
      <c r="O73" s="17">
        <v>9</v>
      </c>
      <c r="P73" s="17">
        <v>1</v>
      </c>
      <c r="Q73" s="17">
        <v>1</v>
      </c>
      <c r="R73">
        <v>974781034</v>
      </c>
      <c r="S73">
        <v>2098</v>
      </c>
      <c r="U73" t="s">
        <v>162</v>
      </c>
      <c r="V73" t="s">
        <v>76</v>
      </c>
      <c r="W73">
        <f>MATCH(D73,Отчет!$D:$D,0)</f>
        <v>36</v>
      </c>
    </row>
    <row r="74" spans="1:23" x14ac:dyDescent="0.2">
      <c r="A74" s="17">
        <v>1025556910</v>
      </c>
      <c r="B74" s="17">
        <v>7</v>
      </c>
      <c r="C74" s="17" t="s">
        <v>67</v>
      </c>
      <c r="D74" s="17">
        <v>497172404</v>
      </c>
      <c r="E74" s="7" t="s">
        <v>81</v>
      </c>
      <c r="F74" s="7" t="s">
        <v>82</v>
      </c>
      <c r="G74" s="7" t="s">
        <v>83</v>
      </c>
      <c r="H74" s="17" t="s">
        <v>84</v>
      </c>
      <c r="I74" s="7" t="s">
        <v>161</v>
      </c>
      <c r="J74" s="17">
        <v>9</v>
      </c>
      <c r="K74" s="17" t="s">
        <v>73</v>
      </c>
      <c r="L74" s="17" t="s">
        <v>160</v>
      </c>
      <c r="N74" s="17">
        <v>63</v>
      </c>
      <c r="O74" s="17">
        <v>9</v>
      </c>
      <c r="P74" s="17">
        <v>1</v>
      </c>
      <c r="Q74" s="17">
        <v>1</v>
      </c>
      <c r="R74">
        <v>974781034</v>
      </c>
      <c r="S74">
        <v>2098</v>
      </c>
      <c r="U74" t="s">
        <v>162</v>
      </c>
      <c r="V74" t="s">
        <v>76</v>
      </c>
      <c r="W74">
        <f>MATCH(D74,Отчет!$D:$D,0)</f>
        <v>32</v>
      </c>
    </row>
    <row r="75" spans="1:23" x14ac:dyDescent="0.2">
      <c r="A75" s="17">
        <v>1025557781</v>
      </c>
      <c r="B75" s="17">
        <v>8</v>
      </c>
      <c r="C75" s="17" t="s">
        <v>67</v>
      </c>
      <c r="D75" s="17">
        <v>508400915</v>
      </c>
      <c r="E75" s="7" t="s">
        <v>149</v>
      </c>
      <c r="F75" s="7" t="s">
        <v>150</v>
      </c>
      <c r="G75" s="7" t="s">
        <v>151</v>
      </c>
      <c r="H75" s="17" t="s">
        <v>152</v>
      </c>
      <c r="I75" s="7" t="s">
        <v>161</v>
      </c>
      <c r="J75" s="17">
        <v>9</v>
      </c>
      <c r="K75" s="17" t="s">
        <v>73</v>
      </c>
      <c r="L75" s="17" t="s">
        <v>160</v>
      </c>
      <c r="N75" s="17">
        <v>72</v>
      </c>
      <c r="O75" s="17">
        <v>9</v>
      </c>
      <c r="P75" s="17">
        <v>1</v>
      </c>
      <c r="Q75" s="17">
        <v>1</v>
      </c>
      <c r="R75">
        <v>974781034</v>
      </c>
      <c r="S75">
        <v>2098</v>
      </c>
      <c r="U75" t="s">
        <v>162</v>
      </c>
      <c r="V75" t="s">
        <v>76</v>
      </c>
      <c r="W75">
        <f>MATCH(D75,Отчет!$D:$D,0)</f>
        <v>21</v>
      </c>
    </row>
    <row r="76" spans="1:23" x14ac:dyDescent="0.2">
      <c r="A76" s="17">
        <v>1025557342</v>
      </c>
      <c r="B76" s="17">
        <v>4</v>
      </c>
      <c r="C76" s="17" t="s">
        <v>67</v>
      </c>
      <c r="D76" s="17">
        <v>499620779</v>
      </c>
      <c r="E76" s="7" t="s">
        <v>96</v>
      </c>
      <c r="F76" s="7" t="s">
        <v>97</v>
      </c>
      <c r="G76" s="7" t="s">
        <v>98</v>
      </c>
      <c r="H76" s="17" t="s">
        <v>99</v>
      </c>
      <c r="I76" s="7" t="s">
        <v>161</v>
      </c>
      <c r="J76" s="17">
        <v>9</v>
      </c>
      <c r="K76" s="17" t="s">
        <v>73</v>
      </c>
      <c r="L76" s="17" t="s">
        <v>160</v>
      </c>
      <c r="N76" s="17">
        <v>36</v>
      </c>
      <c r="O76" s="17">
        <v>9</v>
      </c>
      <c r="P76" s="17">
        <v>1</v>
      </c>
      <c r="Q76" s="17">
        <v>0</v>
      </c>
      <c r="R76">
        <v>974781034</v>
      </c>
      <c r="S76">
        <v>2098</v>
      </c>
      <c r="U76" t="s">
        <v>162</v>
      </c>
      <c r="V76" t="s">
        <v>76</v>
      </c>
      <c r="W76">
        <f>MATCH(D76,Отчет!$D:$D,0)</f>
        <v>38</v>
      </c>
    </row>
    <row r="77" spans="1:23" x14ac:dyDescent="0.2">
      <c r="A77" s="17">
        <v>1025557075</v>
      </c>
      <c r="B77" s="17">
        <v>7</v>
      </c>
      <c r="C77" s="17" t="s">
        <v>67</v>
      </c>
      <c r="D77" s="17">
        <v>509684937</v>
      </c>
      <c r="E77" s="7" t="s">
        <v>115</v>
      </c>
      <c r="F77" s="7" t="s">
        <v>116</v>
      </c>
      <c r="G77" s="7" t="s">
        <v>117</v>
      </c>
      <c r="H77" s="17" t="s">
        <v>118</v>
      </c>
      <c r="I77" s="7" t="s">
        <v>161</v>
      </c>
      <c r="J77" s="17">
        <v>9</v>
      </c>
      <c r="K77" s="17" t="s">
        <v>73</v>
      </c>
      <c r="L77" s="17" t="s">
        <v>160</v>
      </c>
      <c r="N77" s="17">
        <v>63</v>
      </c>
      <c r="O77" s="17">
        <v>9</v>
      </c>
      <c r="P77" s="17">
        <v>1</v>
      </c>
      <c r="Q77" s="17">
        <v>1</v>
      </c>
      <c r="R77">
        <v>974781034</v>
      </c>
      <c r="S77">
        <v>2098</v>
      </c>
      <c r="U77" t="s">
        <v>162</v>
      </c>
      <c r="V77" t="s">
        <v>76</v>
      </c>
      <c r="W77">
        <f>MATCH(D77,Отчет!$D:$D,0)</f>
        <v>30</v>
      </c>
    </row>
    <row r="78" spans="1:23" x14ac:dyDescent="0.2">
      <c r="A78" s="17">
        <v>1025556956</v>
      </c>
      <c r="B78" s="17">
        <v>8</v>
      </c>
      <c r="C78" s="17" t="s">
        <v>67</v>
      </c>
      <c r="D78" s="17">
        <v>541034696</v>
      </c>
      <c r="E78" s="7" t="s">
        <v>104</v>
      </c>
      <c r="F78" s="7" t="s">
        <v>105</v>
      </c>
      <c r="G78" s="7" t="s">
        <v>106</v>
      </c>
      <c r="H78" s="17" t="s">
        <v>107</v>
      </c>
      <c r="I78" s="7" t="s">
        <v>161</v>
      </c>
      <c r="J78" s="17">
        <v>9</v>
      </c>
      <c r="K78" s="17" t="s">
        <v>73</v>
      </c>
      <c r="L78" s="17" t="s">
        <v>160</v>
      </c>
      <c r="N78" s="17">
        <v>72</v>
      </c>
      <c r="O78" s="17">
        <v>9</v>
      </c>
      <c r="P78" s="17">
        <v>1</v>
      </c>
      <c r="Q78" s="17">
        <v>1</v>
      </c>
      <c r="R78">
        <v>974781034</v>
      </c>
      <c r="S78">
        <v>2098</v>
      </c>
      <c r="U78" t="s">
        <v>162</v>
      </c>
      <c r="V78" t="s">
        <v>76</v>
      </c>
      <c r="W78">
        <f>MATCH(D78,Отчет!$D:$D,0)</f>
        <v>12</v>
      </c>
    </row>
    <row r="79" spans="1:23" x14ac:dyDescent="0.2">
      <c r="A79" s="17">
        <v>1025557250</v>
      </c>
      <c r="B79" s="17">
        <v>7</v>
      </c>
      <c r="C79" s="17" t="s">
        <v>67</v>
      </c>
      <c r="D79" s="17">
        <v>541036112</v>
      </c>
      <c r="E79" s="7" t="s">
        <v>112</v>
      </c>
      <c r="F79" s="7" t="s">
        <v>113</v>
      </c>
      <c r="G79" s="7" t="s">
        <v>79</v>
      </c>
      <c r="H79" s="17" t="s">
        <v>114</v>
      </c>
      <c r="I79" s="7" t="s">
        <v>161</v>
      </c>
      <c r="J79" s="17">
        <v>9</v>
      </c>
      <c r="K79" s="17" t="s">
        <v>73</v>
      </c>
      <c r="L79" s="17" t="s">
        <v>160</v>
      </c>
      <c r="N79" s="17">
        <v>63</v>
      </c>
      <c r="O79" s="17">
        <v>9</v>
      </c>
      <c r="P79" s="17">
        <v>1</v>
      </c>
      <c r="Q79" s="17">
        <v>1</v>
      </c>
      <c r="R79">
        <v>974781034</v>
      </c>
      <c r="S79">
        <v>2098</v>
      </c>
      <c r="U79" t="s">
        <v>162</v>
      </c>
      <c r="V79" t="s">
        <v>76</v>
      </c>
      <c r="W79">
        <f>MATCH(D79,Отчет!$D:$D,0)</f>
        <v>27</v>
      </c>
    </row>
    <row r="80" spans="1:23" x14ac:dyDescent="0.2">
      <c r="A80" s="17">
        <v>1025557935</v>
      </c>
      <c r="B80" s="17">
        <v>7</v>
      </c>
      <c r="C80" s="17" t="s">
        <v>67</v>
      </c>
      <c r="D80" s="17">
        <v>543562702</v>
      </c>
      <c r="E80" s="7" t="s">
        <v>77</v>
      </c>
      <c r="F80" s="7" t="s">
        <v>78</v>
      </c>
      <c r="G80" s="7" t="s">
        <v>79</v>
      </c>
      <c r="H80" s="17" t="s">
        <v>80</v>
      </c>
      <c r="I80" s="7" t="s">
        <v>161</v>
      </c>
      <c r="J80" s="17">
        <v>9</v>
      </c>
      <c r="K80" s="17" t="s">
        <v>73</v>
      </c>
      <c r="L80" s="17" t="s">
        <v>160</v>
      </c>
      <c r="N80" s="17">
        <v>63</v>
      </c>
      <c r="O80" s="17">
        <v>9</v>
      </c>
      <c r="P80" s="17">
        <v>1</v>
      </c>
      <c r="Q80" s="17">
        <v>1</v>
      </c>
      <c r="R80">
        <v>974781034</v>
      </c>
      <c r="S80">
        <v>2098</v>
      </c>
      <c r="U80" t="s">
        <v>162</v>
      </c>
      <c r="V80" t="s">
        <v>76</v>
      </c>
      <c r="W80">
        <f>MATCH(D80,Отчет!$D:$D,0)</f>
        <v>19</v>
      </c>
    </row>
    <row r="81" spans="1:23" x14ac:dyDescent="0.2">
      <c r="A81" s="17">
        <v>1025558702</v>
      </c>
      <c r="B81" s="17">
        <v>7</v>
      </c>
      <c r="C81" s="17" t="s">
        <v>67</v>
      </c>
      <c r="D81" s="17">
        <v>543570169</v>
      </c>
      <c r="E81" s="7" t="s">
        <v>123</v>
      </c>
      <c r="F81" s="7" t="s">
        <v>124</v>
      </c>
      <c r="G81" s="7" t="s">
        <v>79</v>
      </c>
      <c r="H81" s="17" t="s">
        <v>125</v>
      </c>
      <c r="I81" s="7" t="s">
        <v>161</v>
      </c>
      <c r="J81" s="17">
        <v>9</v>
      </c>
      <c r="K81" s="17" t="s">
        <v>73</v>
      </c>
      <c r="L81" s="17" t="s">
        <v>160</v>
      </c>
      <c r="N81" s="17">
        <v>63</v>
      </c>
      <c r="O81" s="17">
        <v>9</v>
      </c>
      <c r="P81" s="17">
        <v>1</v>
      </c>
      <c r="Q81" s="17">
        <v>1</v>
      </c>
      <c r="R81">
        <v>974781034</v>
      </c>
      <c r="S81">
        <v>2098</v>
      </c>
      <c r="U81" t="s">
        <v>162</v>
      </c>
      <c r="V81" t="s">
        <v>76</v>
      </c>
      <c r="W81">
        <f>MATCH(D81,Отчет!$D:$D,0)</f>
        <v>28</v>
      </c>
    </row>
    <row r="82" spans="1:23" x14ac:dyDescent="0.2">
      <c r="A82" s="17">
        <v>1025558431</v>
      </c>
      <c r="B82" s="17">
        <v>7</v>
      </c>
      <c r="C82" s="17" t="s">
        <v>67</v>
      </c>
      <c r="D82" s="17">
        <v>543570430</v>
      </c>
      <c r="E82" s="7" t="s">
        <v>141</v>
      </c>
      <c r="F82" s="7" t="s">
        <v>142</v>
      </c>
      <c r="G82" s="7" t="s">
        <v>79</v>
      </c>
      <c r="H82" s="17" t="s">
        <v>143</v>
      </c>
      <c r="I82" s="7" t="s">
        <v>161</v>
      </c>
      <c r="J82" s="17">
        <v>9</v>
      </c>
      <c r="K82" s="17" t="s">
        <v>73</v>
      </c>
      <c r="L82" s="17" t="s">
        <v>160</v>
      </c>
      <c r="N82" s="17">
        <v>63</v>
      </c>
      <c r="O82" s="17">
        <v>9</v>
      </c>
      <c r="P82" s="17">
        <v>1</v>
      </c>
      <c r="Q82" s="17">
        <v>1</v>
      </c>
      <c r="R82">
        <v>974781034</v>
      </c>
      <c r="S82">
        <v>2098</v>
      </c>
      <c r="U82" t="s">
        <v>162</v>
      </c>
      <c r="V82" t="s">
        <v>76</v>
      </c>
      <c r="W82">
        <f>MATCH(D82,Отчет!$D:$D,0)</f>
        <v>31</v>
      </c>
    </row>
    <row r="83" spans="1:23" x14ac:dyDescent="0.2">
      <c r="A83" s="17">
        <v>1025558073</v>
      </c>
      <c r="B83" s="17">
        <v>8</v>
      </c>
      <c r="C83" s="17" t="s">
        <v>67</v>
      </c>
      <c r="D83" s="17">
        <v>497172793</v>
      </c>
      <c r="E83" s="7" t="s">
        <v>89</v>
      </c>
      <c r="F83" s="7" t="s">
        <v>90</v>
      </c>
      <c r="G83" s="7" t="s">
        <v>83</v>
      </c>
      <c r="H83" s="17" t="s">
        <v>91</v>
      </c>
      <c r="I83" s="7" t="s">
        <v>161</v>
      </c>
      <c r="J83" s="17">
        <v>9</v>
      </c>
      <c r="K83" s="17" t="s">
        <v>73</v>
      </c>
      <c r="L83" s="17" t="s">
        <v>160</v>
      </c>
      <c r="N83" s="17">
        <v>72</v>
      </c>
      <c r="O83" s="17">
        <v>9</v>
      </c>
      <c r="P83" s="17">
        <v>1</v>
      </c>
      <c r="Q83" s="17">
        <v>1</v>
      </c>
      <c r="R83">
        <v>974781034</v>
      </c>
      <c r="S83">
        <v>2098</v>
      </c>
      <c r="U83" t="s">
        <v>162</v>
      </c>
      <c r="V83" t="s">
        <v>76</v>
      </c>
      <c r="W83">
        <f>MATCH(D83,Отчет!$D:$D,0)</f>
        <v>20</v>
      </c>
    </row>
    <row r="84" spans="1:23" x14ac:dyDescent="0.2">
      <c r="A84" s="17">
        <v>1025558163</v>
      </c>
      <c r="B84" s="17">
        <v>6</v>
      </c>
      <c r="C84" s="17" t="s">
        <v>67</v>
      </c>
      <c r="D84" s="17">
        <v>497173346</v>
      </c>
      <c r="E84" s="7" t="s">
        <v>68</v>
      </c>
      <c r="F84" s="7" t="s">
        <v>69</v>
      </c>
      <c r="G84" s="7" t="s">
        <v>70</v>
      </c>
      <c r="H84" s="17" t="s">
        <v>71</v>
      </c>
      <c r="I84" s="7" t="s">
        <v>161</v>
      </c>
      <c r="J84" s="17">
        <v>9</v>
      </c>
      <c r="K84" s="17" t="s">
        <v>73</v>
      </c>
      <c r="L84" s="17" t="s">
        <v>160</v>
      </c>
      <c r="N84" s="17">
        <v>54</v>
      </c>
      <c r="O84" s="17">
        <v>9</v>
      </c>
      <c r="P84" s="17">
        <v>1</v>
      </c>
      <c r="Q84" s="17">
        <v>1</v>
      </c>
      <c r="R84">
        <v>974781034</v>
      </c>
      <c r="S84">
        <v>2098</v>
      </c>
      <c r="U84" t="s">
        <v>162</v>
      </c>
      <c r="V84" t="s">
        <v>76</v>
      </c>
      <c r="W84">
        <f>MATCH(D84,Отчет!$D:$D,0)</f>
        <v>35</v>
      </c>
    </row>
    <row r="85" spans="1:23" x14ac:dyDescent="0.2">
      <c r="A85" s="17">
        <v>1025558732</v>
      </c>
      <c r="B85" s="17">
        <v>9</v>
      </c>
      <c r="C85" s="17" t="s">
        <v>67</v>
      </c>
      <c r="D85" s="17">
        <v>543570169</v>
      </c>
      <c r="E85" s="7" t="s">
        <v>123</v>
      </c>
      <c r="F85" s="7" t="s">
        <v>124</v>
      </c>
      <c r="G85" s="7" t="s">
        <v>79</v>
      </c>
      <c r="H85" s="17" t="s">
        <v>125</v>
      </c>
      <c r="I85" s="7" t="s">
        <v>175</v>
      </c>
      <c r="J85" s="17">
        <v>3</v>
      </c>
      <c r="K85" s="17" t="s">
        <v>73</v>
      </c>
      <c r="L85" s="17" t="s">
        <v>160</v>
      </c>
      <c r="N85" s="17">
        <v>27</v>
      </c>
      <c r="O85" s="17">
        <v>3</v>
      </c>
      <c r="P85" s="17">
        <v>1</v>
      </c>
      <c r="Q85" s="17">
        <v>1</v>
      </c>
      <c r="R85">
        <v>974781034</v>
      </c>
      <c r="S85">
        <v>2098</v>
      </c>
      <c r="U85" t="s">
        <v>75</v>
      </c>
      <c r="V85" t="s">
        <v>76</v>
      </c>
      <c r="W85">
        <f>MATCH(D85,Отчет!$D:$D,0)</f>
        <v>28</v>
      </c>
    </row>
    <row r="86" spans="1:23" x14ac:dyDescent="0.2">
      <c r="A86" s="17">
        <v>1025557717</v>
      </c>
      <c r="B86" s="17">
        <v>8</v>
      </c>
      <c r="C86" s="17" t="s">
        <v>67</v>
      </c>
      <c r="D86" s="17">
        <v>497172880</v>
      </c>
      <c r="E86" s="7" t="s">
        <v>153</v>
      </c>
      <c r="F86" s="7" t="s">
        <v>145</v>
      </c>
      <c r="G86" s="7" t="s">
        <v>154</v>
      </c>
      <c r="H86" s="17" t="s">
        <v>155</v>
      </c>
      <c r="I86" s="7" t="s">
        <v>175</v>
      </c>
      <c r="J86" s="17">
        <v>3</v>
      </c>
      <c r="K86" s="17" t="s">
        <v>73</v>
      </c>
      <c r="L86" s="17" t="s">
        <v>160</v>
      </c>
      <c r="N86" s="17">
        <v>24</v>
      </c>
      <c r="O86" s="17">
        <v>3</v>
      </c>
      <c r="P86" s="17">
        <v>1</v>
      </c>
      <c r="Q86" s="17">
        <v>1</v>
      </c>
      <c r="R86">
        <v>974781034</v>
      </c>
      <c r="S86">
        <v>2098</v>
      </c>
      <c r="U86" t="s">
        <v>75</v>
      </c>
      <c r="V86" t="s">
        <v>76</v>
      </c>
      <c r="W86">
        <f>MATCH(D86,Отчет!$D:$D,0)</f>
        <v>36</v>
      </c>
    </row>
    <row r="87" spans="1:23" x14ac:dyDescent="0.2">
      <c r="A87" s="17">
        <v>1025557955</v>
      </c>
      <c r="B87" s="17">
        <v>10</v>
      </c>
      <c r="C87" s="17" t="s">
        <v>67</v>
      </c>
      <c r="D87" s="17">
        <v>543562702</v>
      </c>
      <c r="E87" s="7" t="s">
        <v>77</v>
      </c>
      <c r="F87" s="7" t="s">
        <v>78</v>
      </c>
      <c r="G87" s="7" t="s">
        <v>79</v>
      </c>
      <c r="H87" s="17" t="s">
        <v>80</v>
      </c>
      <c r="I87" s="7" t="s">
        <v>175</v>
      </c>
      <c r="J87" s="17">
        <v>3</v>
      </c>
      <c r="K87" s="17" t="s">
        <v>73</v>
      </c>
      <c r="L87" s="17" t="s">
        <v>160</v>
      </c>
      <c r="N87" s="17">
        <v>30</v>
      </c>
      <c r="O87" s="17">
        <v>3</v>
      </c>
      <c r="P87" s="17">
        <v>1</v>
      </c>
      <c r="Q87" s="17">
        <v>1</v>
      </c>
      <c r="R87">
        <v>974781034</v>
      </c>
      <c r="S87">
        <v>2098</v>
      </c>
      <c r="U87" t="s">
        <v>75</v>
      </c>
      <c r="V87" t="s">
        <v>76</v>
      </c>
      <c r="W87">
        <f>MATCH(D87,Отчет!$D:$D,0)</f>
        <v>19</v>
      </c>
    </row>
    <row r="88" spans="1:23" x14ac:dyDescent="0.2">
      <c r="A88" s="17">
        <v>1025557304</v>
      </c>
      <c r="B88" s="17">
        <v>8</v>
      </c>
      <c r="C88" s="17" t="s">
        <v>67</v>
      </c>
      <c r="D88" s="17">
        <v>541036112</v>
      </c>
      <c r="E88" s="7" t="s">
        <v>112</v>
      </c>
      <c r="F88" s="7" t="s">
        <v>113</v>
      </c>
      <c r="G88" s="7" t="s">
        <v>79</v>
      </c>
      <c r="H88" s="17" t="s">
        <v>114</v>
      </c>
      <c r="I88" s="7" t="s">
        <v>175</v>
      </c>
      <c r="J88" s="17">
        <v>3</v>
      </c>
      <c r="K88" s="17" t="s">
        <v>73</v>
      </c>
      <c r="L88" s="17" t="s">
        <v>160</v>
      </c>
      <c r="N88" s="17">
        <v>24</v>
      </c>
      <c r="O88" s="17">
        <v>3</v>
      </c>
      <c r="P88" s="17">
        <v>1</v>
      </c>
      <c r="Q88" s="17">
        <v>1</v>
      </c>
      <c r="R88">
        <v>974781034</v>
      </c>
      <c r="S88">
        <v>2098</v>
      </c>
      <c r="U88" t="s">
        <v>75</v>
      </c>
      <c r="V88" t="s">
        <v>76</v>
      </c>
      <c r="W88">
        <f>MATCH(D88,Отчет!$D:$D,0)</f>
        <v>27</v>
      </c>
    </row>
    <row r="89" spans="1:23" x14ac:dyDescent="0.2">
      <c r="A89" s="17">
        <v>1025558026</v>
      </c>
      <c r="B89" s="17">
        <v>8</v>
      </c>
      <c r="C89" s="17" t="s">
        <v>67</v>
      </c>
      <c r="D89" s="17">
        <v>497172846</v>
      </c>
      <c r="E89" s="7" t="s">
        <v>85</v>
      </c>
      <c r="F89" s="7" t="s">
        <v>86</v>
      </c>
      <c r="G89" s="7" t="s">
        <v>87</v>
      </c>
      <c r="H89" s="17" t="s">
        <v>88</v>
      </c>
      <c r="I89" s="7" t="s">
        <v>175</v>
      </c>
      <c r="J89" s="17">
        <v>3</v>
      </c>
      <c r="K89" s="17" t="s">
        <v>73</v>
      </c>
      <c r="L89" s="17" t="s">
        <v>160</v>
      </c>
      <c r="N89" s="17">
        <v>24</v>
      </c>
      <c r="O89" s="17">
        <v>3</v>
      </c>
      <c r="P89" s="17">
        <v>1</v>
      </c>
      <c r="Q89" s="17">
        <v>1</v>
      </c>
      <c r="R89">
        <v>974781034</v>
      </c>
      <c r="S89">
        <v>2098</v>
      </c>
      <c r="U89" t="s">
        <v>75</v>
      </c>
      <c r="V89" t="s">
        <v>76</v>
      </c>
      <c r="W89">
        <f>MATCH(D89,Отчет!$D:$D,0)</f>
        <v>37</v>
      </c>
    </row>
    <row r="90" spans="1:23" x14ac:dyDescent="0.2">
      <c r="A90" s="17">
        <v>1025556978</v>
      </c>
      <c r="B90" s="17">
        <v>10</v>
      </c>
      <c r="C90" s="17" t="s">
        <v>67</v>
      </c>
      <c r="D90" s="17">
        <v>541034696</v>
      </c>
      <c r="E90" s="7" t="s">
        <v>104</v>
      </c>
      <c r="F90" s="7" t="s">
        <v>105</v>
      </c>
      <c r="G90" s="7" t="s">
        <v>106</v>
      </c>
      <c r="H90" s="17" t="s">
        <v>107</v>
      </c>
      <c r="I90" s="7" t="s">
        <v>175</v>
      </c>
      <c r="J90" s="17">
        <v>3</v>
      </c>
      <c r="K90" s="17" t="s">
        <v>73</v>
      </c>
      <c r="L90" s="17" t="s">
        <v>160</v>
      </c>
      <c r="N90" s="17">
        <v>30</v>
      </c>
      <c r="O90" s="17">
        <v>3</v>
      </c>
      <c r="P90" s="17">
        <v>1</v>
      </c>
      <c r="Q90" s="17">
        <v>1</v>
      </c>
      <c r="R90">
        <v>974781034</v>
      </c>
      <c r="S90">
        <v>2098</v>
      </c>
      <c r="U90" t="s">
        <v>75</v>
      </c>
      <c r="V90" t="s">
        <v>76</v>
      </c>
      <c r="W90">
        <f>MATCH(D90,Отчет!$D:$D,0)</f>
        <v>12</v>
      </c>
    </row>
    <row r="91" spans="1:23" x14ac:dyDescent="0.2">
      <c r="A91" s="17">
        <v>1025558487</v>
      </c>
      <c r="B91" s="17">
        <v>10</v>
      </c>
      <c r="C91" s="17" t="s">
        <v>67</v>
      </c>
      <c r="D91" s="17">
        <v>543570430</v>
      </c>
      <c r="E91" s="7" t="s">
        <v>141</v>
      </c>
      <c r="F91" s="7" t="s">
        <v>142</v>
      </c>
      <c r="G91" s="7" t="s">
        <v>79</v>
      </c>
      <c r="H91" s="17" t="s">
        <v>143</v>
      </c>
      <c r="I91" s="7" t="s">
        <v>175</v>
      </c>
      <c r="J91" s="17">
        <v>3</v>
      </c>
      <c r="K91" s="17" t="s">
        <v>73</v>
      </c>
      <c r="L91" s="17" t="s">
        <v>160</v>
      </c>
      <c r="N91" s="17">
        <v>30</v>
      </c>
      <c r="O91" s="17">
        <v>3</v>
      </c>
      <c r="P91" s="17">
        <v>1</v>
      </c>
      <c r="Q91" s="17">
        <v>1</v>
      </c>
      <c r="R91">
        <v>974781034</v>
      </c>
      <c r="S91">
        <v>2098</v>
      </c>
      <c r="U91" t="s">
        <v>75</v>
      </c>
      <c r="V91" t="s">
        <v>76</v>
      </c>
      <c r="W91">
        <f>MATCH(D91,Отчет!$D:$D,0)</f>
        <v>31</v>
      </c>
    </row>
    <row r="92" spans="1:23" x14ac:dyDescent="0.2">
      <c r="A92" s="17">
        <v>1025557093</v>
      </c>
      <c r="B92" s="17">
        <v>10</v>
      </c>
      <c r="C92" s="17" t="s">
        <v>67</v>
      </c>
      <c r="D92" s="17">
        <v>509684937</v>
      </c>
      <c r="E92" s="7" t="s">
        <v>115</v>
      </c>
      <c r="F92" s="7" t="s">
        <v>116</v>
      </c>
      <c r="G92" s="7" t="s">
        <v>117</v>
      </c>
      <c r="H92" s="17" t="s">
        <v>118</v>
      </c>
      <c r="I92" s="7" t="s">
        <v>175</v>
      </c>
      <c r="J92" s="17">
        <v>3</v>
      </c>
      <c r="K92" s="17" t="s">
        <v>73</v>
      </c>
      <c r="L92" s="17" t="s">
        <v>160</v>
      </c>
      <c r="N92" s="17">
        <v>30</v>
      </c>
      <c r="O92" s="17">
        <v>3</v>
      </c>
      <c r="P92" s="17">
        <v>1</v>
      </c>
      <c r="Q92" s="17">
        <v>1</v>
      </c>
      <c r="R92">
        <v>974781034</v>
      </c>
      <c r="S92">
        <v>2098</v>
      </c>
      <c r="U92" t="s">
        <v>75</v>
      </c>
      <c r="V92" t="s">
        <v>76</v>
      </c>
      <c r="W92">
        <f>MATCH(D92,Отчет!$D:$D,0)</f>
        <v>30</v>
      </c>
    </row>
    <row r="93" spans="1:23" x14ac:dyDescent="0.2">
      <c r="A93" s="17">
        <v>1025557850</v>
      </c>
      <c r="B93" s="17">
        <v>8</v>
      </c>
      <c r="C93" s="17" t="s">
        <v>67</v>
      </c>
      <c r="D93" s="17">
        <v>497172808</v>
      </c>
      <c r="E93" s="7" t="s">
        <v>92</v>
      </c>
      <c r="F93" s="7" t="s">
        <v>93</v>
      </c>
      <c r="G93" s="7" t="s">
        <v>94</v>
      </c>
      <c r="H93" s="17" t="s">
        <v>95</v>
      </c>
      <c r="I93" s="7" t="s">
        <v>175</v>
      </c>
      <c r="J93" s="17">
        <v>3</v>
      </c>
      <c r="K93" s="17" t="s">
        <v>73</v>
      </c>
      <c r="L93" s="17" t="s">
        <v>160</v>
      </c>
      <c r="N93" s="17">
        <v>24</v>
      </c>
      <c r="O93" s="17">
        <v>3</v>
      </c>
      <c r="P93" s="17">
        <v>1</v>
      </c>
      <c r="Q93" s="17">
        <v>1</v>
      </c>
      <c r="R93">
        <v>974781034</v>
      </c>
      <c r="S93">
        <v>2098</v>
      </c>
      <c r="U93" t="s">
        <v>75</v>
      </c>
      <c r="V93" t="s">
        <v>76</v>
      </c>
      <c r="W93">
        <f>MATCH(D93,Отчет!$D:$D,0)</f>
        <v>26</v>
      </c>
    </row>
    <row r="94" spans="1:23" x14ac:dyDescent="0.2">
      <c r="A94" s="17">
        <v>1025557367</v>
      </c>
      <c r="B94" s="17">
        <v>5</v>
      </c>
      <c r="C94" s="17" t="s">
        <v>67</v>
      </c>
      <c r="D94" s="17">
        <v>499620779</v>
      </c>
      <c r="E94" s="7" t="s">
        <v>96</v>
      </c>
      <c r="F94" s="7" t="s">
        <v>97</v>
      </c>
      <c r="G94" s="7" t="s">
        <v>98</v>
      </c>
      <c r="H94" s="17" t="s">
        <v>99</v>
      </c>
      <c r="I94" s="7" t="s">
        <v>175</v>
      </c>
      <c r="J94" s="17">
        <v>3</v>
      </c>
      <c r="K94" s="17" t="s">
        <v>73</v>
      </c>
      <c r="L94" s="17" t="s">
        <v>160</v>
      </c>
      <c r="N94" s="17">
        <v>15</v>
      </c>
      <c r="O94" s="17">
        <v>3</v>
      </c>
      <c r="P94" s="17">
        <v>1</v>
      </c>
      <c r="Q94" s="17">
        <v>0</v>
      </c>
      <c r="R94">
        <v>974781034</v>
      </c>
      <c r="S94">
        <v>2098</v>
      </c>
      <c r="U94" t="s">
        <v>75</v>
      </c>
      <c r="V94" t="s">
        <v>76</v>
      </c>
      <c r="W94">
        <f>MATCH(D94,Отчет!$D:$D,0)</f>
        <v>38</v>
      </c>
    </row>
    <row r="95" spans="1:23" x14ac:dyDescent="0.2">
      <c r="A95" s="17">
        <v>1025557458</v>
      </c>
      <c r="B95" s="17">
        <v>10</v>
      </c>
      <c r="C95" s="17" t="s">
        <v>67</v>
      </c>
      <c r="D95" s="17">
        <v>497172740</v>
      </c>
      <c r="E95" s="7" t="s">
        <v>100</v>
      </c>
      <c r="F95" s="7" t="s">
        <v>101</v>
      </c>
      <c r="G95" s="7" t="s">
        <v>102</v>
      </c>
      <c r="H95" s="17" t="s">
        <v>103</v>
      </c>
      <c r="I95" s="7" t="s">
        <v>175</v>
      </c>
      <c r="J95" s="17">
        <v>3</v>
      </c>
      <c r="K95" s="17" t="s">
        <v>73</v>
      </c>
      <c r="L95" s="17" t="s">
        <v>160</v>
      </c>
      <c r="N95" s="17">
        <v>30</v>
      </c>
      <c r="O95" s="17">
        <v>3</v>
      </c>
      <c r="P95" s="17">
        <v>1</v>
      </c>
      <c r="Q95" s="17">
        <v>1</v>
      </c>
      <c r="R95">
        <v>974781034</v>
      </c>
      <c r="S95">
        <v>2098</v>
      </c>
      <c r="U95" t="s">
        <v>75</v>
      </c>
      <c r="V95" t="s">
        <v>76</v>
      </c>
      <c r="W95">
        <f>MATCH(D95,Отчет!$D:$D,0)</f>
        <v>33</v>
      </c>
    </row>
    <row r="96" spans="1:23" x14ac:dyDescent="0.2">
      <c r="A96" s="17">
        <v>1025557804</v>
      </c>
      <c r="B96" s="17">
        <v>10</v>
      </c>
      <c r="C96" s="17" t="s">
        <v>67</v>
      </c>
      <c r="D96" s="17">
        <v>508400915</v>
      </c>
      <c r="E96" s="7" t="s">
        <v>149</v>
      </c>
      <c r="F96" s="7" t="s">
        <v>150</v>
      </c>
      <c r="G96" s="7" t="s">
        <v>151</v>
      </c>
      <c r="H96" s="17" t="s">
        <v>152</v>
      </c>
      <c r="I96" s="7" t="s">
        <v>175</v>
      </c>
      <c r="J96" s="17">
        <v>3</v>
      </c>
      <c r="K96" s="17" t="s">
        <v>73</v>
      </c>
      <c r="L96" s="17" t="s">
        <v>160</v>
      </c>
      <c r="N96" s="17">
        <v>30</v>
      </c>
      <c r="O96" s="17">
        <v>3</v>
      </c>
      <c r="P96" s="17">
        <v>1</v>
      </c>
      <c r="Q96" s="17">
        <v>1</v>
      </c>
      <c r="R96">
        <v>974781034</v>
      </c>
      <c r="S96">
        <v>2098</v>
      </c>
      <c r="U96" t="s">
        <v>75</v>
      </c>
      <c r="V96" t="s">
        <v>76</v>
      </c>
      <c r="W96">
        <f>MATCH(D96,Отчет!$D:$D,0)</f>
        <v>21</v>
      </c>
    </row>
    <row r="97" spans="1:23" x14ac:dyDescent="0.2">
      <c r="A97" s="17">
        <v>1025558265</v>
      </c>
      <c r="B97" s="17">
        <v>10</v>
      </c>
      <c r="C97" s="17" t="s">
        <v>67</v>
      </c>
      <c r="D97" s="17">
        <v>497172360</v>
      </c>
      <c r="E97" s="7" t="s">
        <v>156</v>
      </c>
      <c r="F97" s="7" t="s">
        <v>157</v>
      </c>
      <c r="G97" s="7" t="s">
        <v>87</v>
      </c>
      <c r="H97" s="17" t="s">
        <v>158</v>
      </c>
      <c r="I97" s="7" t="s">
        <v>175</v>
      </c>
      <c r="J97" s="17">
        <v>3</v>
      </c>
      <c r="K97" s="17" t="s">
        <v>73</v>
      </c>
      <c r="L97" s="17" t="s">
        <v>160</v>
      </c>
      <c r="N97" s="17">
        <v>30</v>
      </c>
      <c r="O97" s="17">
        <v>3</v>
      </c>
      <c r="P97" s="17">
        <v>1</v>
      </c>
      <c r="Q97" s="17">
        <v>1</v>
      </c>
      <c r="R97">
        <v>974781034</v>
      </c>
      <c r="S97">
        <v>2098</v>
      </c>
      <c r="U97" t="s">
        <v>75</v>
      </c>
      <c r="V97" t="s">
        <v>76</v>
      </c>
      <c r="W97">
        <f>MATCH(D97,Отчет!$D:$D,0)</f>
        <v>16</v>
      </c>
    </row>
    <row r="98" spans="1:23" x14ac:dyDescent="0.2">
      <c r="A98" s="17">
        <v>1025557677</v>
      </c>
      <c r="B98" s="17">
        <v>9</v>
      </c>
      <c r="C98" s="17" t="s">
        <v>67</v>
      </c>
      <c r="D98" s="17">
        <v>497172693</v>
      </c>
      <c r="E98" s="7" t="s">
        <v>126</v>
      </c>
      <c r="F98" s="7" t="s">
        <v>101</v>
      </c>
      <c r="G98" s="7" t="s">
        <v>127</v>
      </c>
      <c r="H98" s="17" t="s">
        <v>128</v>
      </c>
      <c r="I98" s="7" t="s">
        <v>175</v>
      </c>
      <c r="J98" s="17">
        <v>3</v>
      </c>
      <c r="K98" s="17" t="s">
        <v>73</v>
      </c>
      <c r="L98" s="17" t="s">
        <v>160</v>
      </c>
      <c r="N98" s="17">
        <v>27</v>
      </c>
      <c r="O98" s="17">
        <v>3</v>
      </c>
      <c r="P98" s="17">
        <v>1</v>
      </c>
      <c r="Q98" s="17">
        <v>1</v>
      </c>
      <c r="R98">
        <v>974781034</v>
      </c>
      <c r="S98">
        <v>2098</v>
      </c>
      <c r="U98" t="s">
        <v>75</v>
      </c>
      <c r="V98" t="s">
        <v>76</v>
      </c>
      <c r="W98">
        <f>MATCH(D98,Отчет!$D:$D,0)</f>
        <v>22</v>
      </c>
    </row>
    <row r="99" spans="1:23" x14ac:dyDescent="0.2">
      <c r="A99" s="17">
        <v>1025558092</v>
      </c>
      <c r="B99" s="17">
        <v>8</v>
      </c>
      <c r="C99" s="17" t="s">
        <v>67</v>
      </c>
      <c r="D99" s="17">
        <v>497172793</v>
      </c>
      <c r="E99" s="7" t="s">
        <v>89</v>
      </c>
      <c r="F99" s="7" t="s">
        <v>90</v>
      </c>
      <c r="G99" s="7" t="s">
        <v>83</v>
      </c>
      <c r="H99" s="17" t="s">
        <v>91</v>
      </c>
      <c r="I99" s="7" t="s">
        <v>175</v>
      </c>
      <c r="J99" s="17">
        <v>3</v>
      </c>
      <c r="K99" s="17" t="s">
        <v>73</v>
      </c>
      <c r="L99" s="17" t="s">
        <v>160</v>
      </c>
      <c r="N99" s="17">
        <v>24</v>
      </c>
      <c r="O99" s="17">
        <v>3</v>
      </c>
      <c r="P99" s="17">
        <v>1</v>
      </c>
      <c r="Q99" s="17">
        <v>1</v>
      </c>
      <c r="R99">
        <v>974781034</v>
      </c>
      <c r="S99">
        <v>2098</v>
      </c>
      <c r="U99" t="s">
        <v>75</v>
      </c>
      <c r="V99" t="s">
        <v>76</v>
      </c>
      <c r="W99">
        <f>MATCH(D99,Отчет!$D:$D,0)</f>
        <v>20</v>
      </c>
    </row>
    <row r="100" spans="1:23" x14ac:dyDescent="0.2">
      <c r="A100" s="17">
        <v>1025558210</v>
      </c>
      <c r="B100" s="17">
        <v>6</v>
      </c>
      <c r="C100" s="17" t="s">
        <v>67</v>
      </c>
      <c r="D100" s="17">
        <v>497173346</v>
      </c>
      <c r="E100" s="7" t="s">
        <v>68</v>
      </c>
      <c r="F100" s="7" t="s">
        <v>69</v>
      </c>
      <c r="G100" s="7" t="s">
        <v>70</v>
      </c>
      <c r="H100" s="17" t="s">
        <v>71</v>
      </c>
      <c r="I100" s="7" t="s">
        <v>175</v>
      </c>
      <c r="J100" s="17">
        <v>3</v>
      </c>
      <c r="K100" s="17" t="s">
        <v>73</v>
      </c>
      <c r="L100" s="17" t="s">
        <v>160</v>
      </c>
      <c r="N100" s="17">
        <v>18</v>
      </c>
      <c r="O100" s="17">
        <v>3</v>
      </c>
      <c r="P100" s="17">
        <v>1</v>
      </c>
      <c r="Q100" s="17">
        <v>1</v>
      </c>
      <c r="R100">
        <v>974781034</v>
      </c>
      <c r="S100">
        <v>2098</v>
      </c>
      <c r="U100" t="s">
        <v>75</v>
      </c>
      <c r="V100" t="s">
        <v>76</v>
      </c>
      <c r="W100">
        <f>MATCH(D100,Отчет!$D:$D,0)</f>
        <v>35</v>
      </c>
    </row>
    <row r="101" spans="1:23" x14ac:dyDescent="0.2">
      <c r="A101" s="17">
        <v>1025557964</v>
      </c>
      <c r="B101" s="17">
        <v>9</v>
      </c>
      <c r="C101" s="17" t="s">
        <v>67</v>
      </c>
      <c r="D101" s="17">
        <v>543562702</v>
      </c>
      <c r="E101" s="7" t="s">
        <v>77</v>
      </c>
      <c r="F101" s="7" t="s">
        <v>78</v>
      </c>
      <c r="G101" s="7" t="s">
        <v>79</v>
      </c>
      <c r="H101" s="17" t="s">
        <v>80</v>
      </c>
      <c r="I101" s="7" t="s">
        <v>176</v>
      </c>
      <c r="J101" s="17">
        <v>3</v>
      </c>
      <c r="K101" s="17" t="s">
        <v>73</v>
      </c>
      <c r="L101" s="17" t="s">
        <v>160</v>
      </c>
      <c r="N101" s="17">
        <v>27</v>
      </c>
      <c r="O101" s="17">
        <v>3</v>
      </c>
      <c r="P101" s="17">
        <v>1</v>
      </c>
      <c r="Q101" s="17">
        <v>1</v>
      </c>
      <c r="R101">
        <v>974781034</v>
      </c>
      <c r="S101">
        <v>2098</v>
      </c>
      <c r="U101" t="s">
        <v>75</v>
      </c>
      <c r="V101" t="s">
        <v>76</v>
      </c>
      <c r="W101">
        <f>MATCH(D101,Отчет!$D:$D,0)</f>
        <v>19</v>
      </c>
    </row>
    <row r="102" spans="1:23" x14ac:dyDescent="0.2">
      <c r="A102" s="17">
        <v>1025556982</v>
      </c>
      <c r="B102" s="17">
        <v>10</v>
      </c>
      <c r="C102" s="17" t="s">
        <v>67</v>
      </c>
      <c r="D102" s="17">
        <v>541034696</v>
      </c>
      <c r="E102" s="7" t="s">
        <v>104</v>
      </c>
      <c r="F102" s="7" t="s">
        <v>105</v>
      </c>
      <c r="G102" s="7" t="s">
        <v>106</v>
      </c>
      <c r="H102" s="17" t="s">
        <v>107</v>
      </c>
      <c r="I102" s="7" t="s">
        <v>176</v>
      </c>
      <c r="J102" s="17">
        <v>3</v>
      </c>
      <c r="K102" s="17" t="s">
        <v>73</v>
      </c>
      <c r="L102" s="17" t="s">
        <v>160</v>
      </c>
      <c r="N102" s="17">
        <v>30</v>
      </c>
      <c r="O102" s="17">
        <v>3</v>
      </c>
      <c r="P102" s="17">
        <v>1</v>
      </c>
      <c r="Q102" s="17">
        <v>1</v>
      </c>
      <c r="R102">
        <v>974781034</v>
      </c>
      <c r="S102">
        <v>2098</v>
      </c>
      <c r="U102" t="s">
        <v>75</v>
      </c>
      <c r="V102" t="s">
        <v>76</v>
      </c>
      <c r="W102">
        <f>MATCH(D102,Отчет!$D:$D,0)</f>
        <v>12</v>
      </c>
    </row>
    <row r="103" spans="1:23" x14ac:dyDescent="0.2">
      <c r="A103" s="17">
        <v>1025557098</v>
      </c>
      <c r="B103" s="17">
        <v>8</v>
      </c>
      <c r="C103" s="17" t="s">
        <v>67</v>
      </c>
      <c r="D103" s="17">
        <v>509684937</v>
      </c>
      <c r="E103" s="7" t="s">
        <v>115</v>
      </c>
      <c r="F103" s="7" t="s">
        <v>116</v>
      </c>
      <c r="G103" s="7" t="s">
        <v>117</v>
      </c>
      <c r="H103" s="17" t="s">
        <v>118</v>
      </c>
      <c r="I103" s="7" t="s">
        <v>176</v>
      </c>
      <c r="J103" s="17">
        <v>3</v>
      </c>
      <c r="K103" s="17" t="s">
        <v>73</v>
      </c>
      <c r="L103" s="17" t="s">
        <v>160</v>
      </c>
      <c r="N103" s="17">
        <v>24</v>
      </c>
      <c r="O103" s="17">
        <v>3</v>
      </c>
      <c r="P103" s="17">
        <v>1</v>
      </c>
      <c r="Q103" s="17">
        <v>1</v>
      </c>
      <c r="R103">
        <v>974781034</v>
      </c>
      <c r="S103">
        <v>2098</v>
      </c>
      <c r="U103" t="s">
        <v>75</v>
      </c>
      <c r="V103" t="s">
        <v>76</v>
      </c>
      <c r="W103">
        <f>MATCH(D103,Отчет!$D:$D,0)</f>
        <v>30</v>
      </c>
    </row>
    <row r="104" spans="1:23" x14ac:dyDescent="0.2">
      <c r="A104" s="17">
        <v>1025557376</v>
      </c>
      <c r="B104" s="17">
        <v>7</v>
      </c>
      <c r="C104" s="17" t="s">
        <v>67</v>
      </c>
      <c r="D104" s="17">
        <v>499620779</v>
      </c>
      <c r="E104" s="7" t="s">
        <v>96</v>
      </c>
      <c r="F104" s="7" t="s">
        <v>97</v>
      </c>
      <c r="G104" s="7" t="s">
        <v>98</v>
      </c>
      <c r="H104" s="17" t="s">
        <v>99</v>
      </c>
      <c r="I104" s="7" t="s">
        <v>176</v>
      </c>
      <c r="J104" s="17">
        <v>3</v>
      </c>
      <c r="K104" s="17" t="s">
        <v>73</v>
      </c>
      <c r="L104" s="17" t="s">
        <v>160</v>
      </c>
      <c r="N104" s="17">
        <v>21</v>
      </c>
      <c r="O104" s="17">
        <v>3</v>
      </c>
      <c r="P104" s="17">
        <v>1</v>
      </c>
      <c r="Q104" s="17">
        <v>0</v>
      </c>
      <c r="R104">
        <v>974781034</v>
      </c>
      <c r="S104">
        <v>2098</v>
      </c>
      <c r="U104" t="s">
        <v>75</v>
      </c>
      <c r="V104" t="s">
        <v>76</v>
      </c>
      <c r="W104">
        <f>MATCH(D104,Отчет!$D:$D,0)</f>
        <v>38</v>
      </c>
    </row>
    <row r="105" spans="1:23" x14ac:dyDescent="0.2">
      <c r="A105" s="17">
        <v>1025557810</v>
      </c>
      <c r="B105" s="17">
        <v>8</v>
      </c>
      <c r="C105" s="17" t="s">
        <v>67</v>
      </c>
      <c r="D105" s="17">
        <v>508400915</v>
      </c>
      <c r="E105" s="7" t="s">
        <v>149</v>
      </c>
      <c r="F105" s="7" t="s">
        <v>150</v>
      </c>
      <c r="G105" s="7" t="s">
        <v>151</v>
      </c>
      <c r="H105" s="17" t="s">
        <v>152</v>
      </c>
      <c r="I105" s="7" t="s">
        <v>176</v>
      </c>
      <c r="J105" s="17">
        <v>3</v>
      </c>
      <c r="K105" s="17" t="s">
        <v>73</v>
      </c>
      <c r="L105" s="17" t="s">
        <v>160</v>
      </c>
      <c r="N105" s="17">
        <v>24</v>
      </c>
      <c r="O105" s="17">
        <v>3</v>
      </c>
      <c r="P105" s="17">
        <v>1</v>
      </c>
      <c r="Q105" s="17">
        <v>1</v>
      </c>
      <c r="R105">
        <v>974781034</v>
      </c>
      <c r="S105">
        <v>2098</v>
      </c>
      <c r="U105" t="s">
        <v>75</v>
      </c>
      <c r="V105" t="s">
        <v>76</v>
      </c>
      <c r="W105">
        <f>MATCH(D105,Отчет!$D:$D,0)</f>
        <v>21</v>
      </c>
    </row>
    <row r="106" spans="1:23" x14ac:dyDescent="0.2">
      <c r="A106" s="17">
        <v>1315088341</v>
      </c>
      <c r="B106" s="17">
        <v>8</v>
      </c>
      <c r="C106" s="17" t="s">
        <v>67</v>
      </c>
      <c r="D106" s="17">
        <v>497172404</v>
      </c>
      <c r="E106" s="7" t="s">
        <v>81</v>
      </c>
      <c r="F106" s="7" t="s">
        <v>82</v>
      </c>
      <c r="G106" s="7" t="s">
        <v>83</v>
      </c>
      <c r="H106" s="17" t="s">
        <v>84</v>
      </c>
      <c r="I106" s="7" t="s">
        <v>176</v>
      </c>
      <c r="J106" s="17">
        <v>3</v>
      </c>
      <c r="K106" s="17" t="s">
        <v>73</v>
      </c>
      <c r="L106" s="17" t="s">
        <v>160</v>
      </c>
      <c r="N106" s="17">
        <v>24</v>
      </c>
      <c r="O106" s="17">
        <v>3</v>
      </c>
      <c r="P106" s="17">
        <v>1</v>
      </c>
      <c r="Q106" s="17">
        <v>1</v>
      </c>
      <c r="R106">
        <v>974781034</v>
      </c>
      <c r="S106">
        <v>2098</v>
      </c>
      <c r="U106" t="s">
        <v>75</v>
      </c>
      <c r="V106" t="s">
        <v>76</v>
      </c>
      <c r="W106">
        <f>MATCH(D106,Отчет!$D:$D,0)</f>
        <v>32</v>
      </c>
    </row>
    <row r="107" spans="1:23" x14ac:dyDescent="0.2">
      <c r="A107" s="17">
        <v>1025557724</v>
      </c>
      <c r="B107" s="17">
        <v>9</v>
      </c>
      <c r="C107" s="17" t="s">
        <v>67</v>
      </c>
      <c r="D107" s="17">
        <v>497172880</v>
      </c>
      <c r="E107" s="7" t="s">
        <v>153</v>
      </c>
      <c r="F107" s="7" t="s">
        <v>145</v>
      </c>
      <c r="G107" s="7" t="s">
        <v>154</v>
      </c>
      <c r="H107" s="17" t="s">
        <v>155</v>
      </c>
      <c r="I107" s="7" t="s">
        <v>176</v>
      </c>
      <c r="J107" s="17">
        <v>3</v>
      </c>
      <c r="K107" s="17" t="s">
        <v>73</v>
      </c>
      <c r="L107" s="17" t="s">
        <v>160</v>
      </c>
      <c r="N107" s="17">
        <v>27</v>
      </c>
      <c r="O107" s="17">
        <v>3</v>
      </c>
      <c r="P107" s="17">
        <v>1</v>
      </c>
      <c r="Q107" s="17">
        <v>1</v>
      </c>
      <c r="R107">
        <v>974781034</v>
      </c>
      <c r="S107">
        <v>2098</v>
      </c>
      <c r="U107" t="s">
        <v>75</v>
      </c>
      <c r="V107" t="s">
        <v>76</v>
      </c>
      <c r="W107">
        <f>MATCH(D107,Отчет!$D:$D,0)</f>
        <v>36</v>
      </c>
    </row>
    <row r="108" spans="1:23" x14ac:dyDescent="0.2">
      <c r="A108" s="17">
        <v>1025558837</v>
      </c>
      <c r="B108" s="17">
        <v>9</v>
      </c>
      <c r="C108" s="17" t="s">
        <v>67</v>
      </c>
      <c r="D108" s="17">
        <v>497173357</v>
      </c>
      <c r="E108" s="7" t="s">
        <v>138</v>
      </c>
      <c r="F108" s="7" t="s">
        <v>139</v>
      </c>
      <c r="G108" s="7" t="s">
        <v>94</v>
      </c>
      <c r="H108" s="17" t="s">
        <v>140</v>
      </c>
      <c r="I108" s="7" t="s">
        <v>176</v>
      </c>
      <c r="J108" s="17">
        <v>3</v>
      </c>
      <c r="K108" s="17" t="s">
        <v>73</v>
      </c>
      <c r="L108" s="17" t="s">
        <v>160</v>
      </c>
      <c r="N108" s="17">
        <v>27</v>
      </c>
      <c r="O108" s="17">
        <v>3</v>
      </c>
      <c r="P108" s="17">
        <v>1</v>
      </c>
      <c r="Q108" s="17">
        <v>1</v>
      </c>
      <c r="R108">
        <v>974781034</v>
      </c>
      <c r="S108">
        <v>2098</v>
      </c>
      <c r="U108" t="s">
        <v>75</v>
      </c>
      <c r="V108" t="s">
        <v>76</v>
      </c>
      <c r="W108">
        <f>MATCH(D108,Отчет!$D:$D,0)</f>
        <v>25</v>
      </c>
    </row>
    <row r="109" spans="1:23" x14ac:dyDescent="0.2">
      <c r="A109" s="17">
        <v>1025557906</v>
      </c>
      <c r="B109" s="17">
        <v>9</v>
      </c>
      <c r="C109" s="17" t="s">
        <v>67</v>
      </c>
      <c r="D109" s="17">
        <v>497172865</v>
      </c>
      <c r="E109" s="7" t="s">
        <v>119</v>
      </c>
      <c r="F109" s="7" t="s">
        <v>120</v>
      </c>
      <c r="G109" s="7" t="s">
        <v>121</v>
      </c>
      <c r="H109" s="17" t="s">
        <v>122</v>
      </c>
      <c r="I109" s="7" t="s">
        <v>176</v>
      </c>
      <c r="J109" s="17">
        <v>3</v>
      </c>
      <c r="K109" s="17" t="s">
        <v>73</v>
      </c>
      <c r="L109" s="17" t="s">
        <v>160</v>
      </c>
      <c r="N109" s="17">
        <v>27</v>
      </c>
      <c r="O109" s="17">
        <v>3</v>
      </c>
      <c r="P109" s="17">
        <v>1</v>
      </c>
      <c r="Q109" s="17">
        <v>1</v>
      </c>
      <c r="R109">
        <v>974781034</v>
      </c>
      <c r="S109">
        <v>2098</v>
      </c>
      <c r="U109" t="s">
        <v>75</v>
      </c>
      <c r="V109" t="s">
        <v>76</v>
      </c>
      <c r="W109">
        <f>MATCH(D109,Отчет!$D:$D,0)</f>
        <v>18</v>
      </c>
    </row>
    <row r="110" spans="1:23" x14ac:dyDescent="0.2">
      <c r="A110" s="17">
        <v>1025557854</v>
      </c>
      <c r="B110" s="17">
        <v>10</v>
      </c>
      <c r="C110" s="17" t="s">
        <v>67</v>
      </c>
      <c r="D110" s="17">
        <v>497172808</v>
      </c>
      <c r="E110" s="7" t="s">
        <v>92</v>
      </c>
      <c r="F110" s="7" t="s">
        <v>93</v>
      </c>
      <c r="G110" s="7" t="s">
        <v>94</v>
      </c>
      <c r="H110" s="17" t="s">
        <v>95</v>
      </c>
      <c r="I110" s="7" t="s">
        <v>176</v>
      </c>
      <c r="J110" s="17">
        <v>3</v>
      </c>
      <c r="K110" s="17" t="s">
        <v>73</v>
      </c>
      <c r="L110" s="17" t="s">
        <v>160</v>
      </c>
      <c r="N110" s="17">
        <v>30</v>
      </c>
      <c r="O110" s="17">
        <v>3</v>
      </c>
      <c r="P110" s="17">
        <v>1</v>
      </c>
      <c r="Q110" s="17">
        <v>1</v>
      </c>
      <c r="R110">
        <v>974781034</v>
      </c>
      <c r="S110">
        <v>2098</v>
      </c>
      <c r="U110" t="s">
        <v>75</v>
      </c>
      <c r="V110" t="s">
        <v>76</v>
      </c>
      <c r="W110">
        <f>MATCH(D110,Отчет!$D:$D,0)</f>
        <v>26</v>
      </c>
    </row>
    <row r="111" spans="1:23" x14ac:dyDescent="0.2">
      <c r="A111" s="17">
        <v>1025557685</v>
      </c>
      <c r="B111" s="17">
        <v>8</v>
      </c>
      <c r="C111" s="17" t="s">
        <v>67</v>
      </c>
      <c r="D111" s="17">
        <v>497172693</v>
      </c>
      <c r="E111" s="7" t="s">
        <v>126</v>
      </c>
      <c r="F111" s="7" t="s">
        <v>101</v>
      </c>
      <c r="G111" s="7" t="s">
        <v>127</v>
      </c>
      <c r="H111" s="17" t="s">
        <v>128</v>
      </c>
      <c r="I111" s="7" t="s">
        <v>176</v>
      </c>
      <c r="J111" s="17">
        <v>3</v>
      </c>
      <c r="K111" s="17" t="s">
        <v>73</v>
      </c>
      <c r="L111" s="17" t="s">
        <v>160</v>
      </c>
      <c r="N111" s="17">
        <v>24</v>
      </c>
      <c r="O111" s="17">
        <v>3</v>
      </c>
      <c r="P111" s="17">
        <v>1</v>
      </c>
      <c r="Q111" s="17">
        <v>1</v>
      </c>
      <c r="R111">
        <v>974781034</v>
      </c>
      <c r="S111">
        <v>2098</v>
      </c>
      <c r="U111" t="s">
        <v>75</v>
      </c>
      <c r="V111" t="s">
        <v>76</v>
      </c>
      <c r="W111">
        <f>MATCH(D111,Отчет!$D:$D,0)</f>
        <v>22</v>
      </c>
    </row>
    <row r="112" spans="1:23" x14ac:dyDescent="0.2">
      <c r="A112" s="17">
        <v>1025558643</v>
      </c>
      <c r="B112" s="17">
        <v>9</v>
      </c>
      <c r="C112" s="17" t="s">
        <v>67</v>
      </c>
      <c r="D112" s="17">
        <v>497172676</v>
      </c>
      <c r="E112" s="7" t="s">
        <v>108</v>
      </c>
      <c r="F112" s="7" t="s">
        <v>109</v>
      </c>
      <c r="G112" s="7" t="s">
        <v>110</v>
      </c>
      <c r="H112" s="17" t="s">
        <v>111</v>
      </c>
      <c r="I112" s="7" t="s">
        <v>176</v>
      </c>
      <c r="J112" s="17">
        <v>3</v>
      </c>
      <c r="K112" s="17" t="s">
        <v>73</v>
      </c>
      <c r="L112" s="17" t="s">
        <v>160</v>
      </c>
      <c r="N112" s="17">
        <v>27</v>
      </c>
      <c r="O112" s="17">
        <v>3</v>
      </c>
      <c r="P112" s="17">
        <v>1</v>
      </c>
      <c r="Q112" s="17">
        <v>1</v>
      </c>
      <c r="R112">
        <v>974781034</v>
      </c>
      <c r="S112">
        <v>2098</v>
      </c>
      <c r="U112" t="s">
        <v>75</v>
      </c>
      <c r="V112" t="s">
        <v>76</v>
      </c>
      <c r="W112">
        <f>MATCH(D112,Отчет!$D:$D,0)</f>
        <v>15</v>
      </c>
    </row>
    <row r="113" spans="1:23" x14ac:dyDescent="0.2">
      <c r="A113" s="17">
        <v>1025557545</v>
      </c>
      <c r="B113" s="17">
        <v>10</v>
      </c>
      <c r="C113" s="17" t="s">
        <v>67</v>
      </c>
      <c r="D113" s="17">
        <v>497172415</v>
      </c>
      <c r="E113" s="7" t="s">
        <v>144</v>
      </c>
      <c r="F113" s="7" t="s">
        <v>145</v>
      </c>
      <c r="G113" s="7" t="s">
        <v>146</v>
      </c>
      <c r="H113" s="17" t="s">
        <v>147</v>
      </c>
      <c r="I113" s="7" t="s">
        <v>176</v>
      </c>
      <c r="J113" s="17">
        <v>3</v>
      </c>
      <c r="K113" s="17" t="s">
        <v>73</v>
      </c>
      <c r="L113" s="17" t="s">
        <v>160</v>
      </c>
      <c r="N113" s="17">
        <v>30</v>
      </c>
      <c r="O113" s="17">
        <v>3</v>
      </c>
      <c r="P113" s="17">
        <v>1</v>
      </c>
      <c r="Q113" s="17">
        <v>1</v>
      </c>
      <c r="R113">
        <v>974781034</v>
      </c>
      <c r="S113">
        <v>2098</v>
      </c>
      <c r="U113" t="s">
        <v>75</v>
      </c>
      <c r="V113" t="s">
        <v>76</v>
      </c>
      <c r="W113">
        <f>MATCH(D113,Отчет!$D:$D,0)</f>
        <v>29</v>
      </c>
    </row>
    <row r="114" spans="1:23" x14ac:dyDescent="0.2">
      <c r="A114" s="17">
        <v>1025557150</v>
      </c>
      <c r="B114" s="17">
        <v>9</v>
      </c>
      <c r="C114" s="17" t="s">
        <v>67</v>
      </c>
      <c r="D114" s="17">
        <v>497172382</v>
      </c>
      <c r="E114" s="7" t="s">
        <v>129</v>
      </c>
      <c r="F114" s="7" t="s">
        <v>130</v>
      </c>
      <c r="G114" s="7" t="s">
        <v>131</v>
      </c>
      <c r="H114" s="17" t="s">
        <v>132</v>
      </c>
      <c r="I114" s="7" t="s">
        <v>176</v>
      </c>
      <c r="J114" s="17">
        <v>3</v>
      </c>
      <c r="K114" s="17" t="s">
        <v>73</v>
      </c>
      <c r="L114" s="17" t="s">
        <v>160</v>
      </c>
      <c r="N114" s="17">
        <v>27</v>
      </c>
      <c r="O114" s="17">
        <v>3</v>
      </c>
      <c r="P114" s="17">
        <v>1</v>
      </c>
      <c r="Q114" s="17">
        <v>1</v>
      </c>
      <c r="R114">
        <v>974781034</v>
      </c>
      <c r="S114">
        <v>2098</v>
      </c>
      <c r="U114" t="s">
        <v>75</v>
      </c>
      <c r="V114" t="s">
        <v>76</v>
      </c>
      <c r="W114">
        <f>MATCH(D114,Отчет!$D:$D,0)</f>
        <v>17</v>
      </c>
    </row>
    <row r="115" spans="1:23" x14ac:dyDescent="0.2">
      <c r="A115" s="17">
        <v>1025558274</v>
      </c>
      <c r="B115" s="17">
        <v>8</v>
      </c>
      <c r="C115" s="17" t="s">
        <v>67</v>
      </c>
      <c r="D115" s="17">
        <v>497172360</v>
      </c>
      <c r="E115" s="7" t="s">
        <v>156</v>
      </c>
      <c r="F115" s="7" t="s">
        <v>157</v>
      </c>
      <c r="G115" s="7" t="s">
        <v>87</v>
      </c>
      <c r="H115" s="17" t="s">
        <v>158</v>
      </c>
      <c r="I115" s="7" t="s">
        <v>176</v>
      </c>
      <c r="J115" s="17">
        <v>3</v>
      </c>
      <c r="K115" s="17" t="s">
        <v>73</v>
      </c>
      <c r="L115" s="17" t="s">
        <v>160</v>
      </c>
      <c r="N115" s="17">
        <v>24</v>
      </c>
      <c r="O115" s="17">
        <v>3</v>
      </c>
      <c r="P115" s="17">
        <v>1</v>
      </c>
      <c r="Q115" s="17">
        <v>1</v>
      </c>
      <c r="R115">
        <v>974781034</v>
      </c>
      <c r="S115">
        <v>2098</v>
      </c>
      <c r="U115" t="s">
        <v>75</v>
      </c>
      <c r="V115" t="s">
        <v>76</v>
      </c>
      <c r="W115">
        <f>MATCH(D115,Отчет!$D:$D,0)</f>
        <v>16</v>
      </c>
    </row>
    <row r="116" spans="1:23" x14ac:dyDescent="0.2">
      <c r="A116" s="17">
        <v>1025558583</v>
      </c>
      <c r="B116" s="17">
        <v>9</v>
      </c>
      <c r="C116" s="17" t="s">
        <v>67</v>
      </c>
      <c r="D116" s="17">
        <v>497172371</v>
      </c>
      <c r="E116" s="7" t="s">
        <v>134</v>
      </c>
      <c r="F116" s="7" t="s">
        <v>135</v>
      </c>
      <c r="G116" s="7" t="s">
        <v>136</v>
      </c>
      <c r="H116" s="17" t="s">
        <v>137</v>
      </c>
      <c r="I116" s="7" t="s">
        <v>177</v>
      </c>
      <c r="J116" s="17">
        <v>3</v>
      </c>
      <c r="K116" s="17" t="s">
        <v>73</v>
      </c>
      <c r="L116" s="17" t="s">
        <v>160</v>
      </c>
      <c r="N116" s="17">
        <v>27</v>
      </c>
      <c r="O116" s="17">
        <v>3</v>
      </c>
      <c r="P116" s="17">
        <v>1</v>
      </c>
      <c r="Q116" s="17">
        <v>1</v>
      </c>
      <c r="R116">
        <v>974781034</v>
      </c>
      <c r="S116">
        <v>2098</v>
      </c>
      <c r="U116" t="s">
        <v>75</v>
      </c>
      <c r="V116" t="s">
        <v>76</v>
      </c>
      <c r="W116">
        <f>MATCH(D116,Отчет!$D:$D,0)</f>
        <v>13</v>
      </c>
    </row>
    <row r="117" spans="1:23" x14ac:dyDescent="0.2">
      <c r="A117" s="17">
        <v>1025557209</v>
      </c>
      <c r="B117" s="17">
        <v>8</v>
      </c>
      <c r="C117" s="17" t="s">
        <v>67</v>
      </c>
      <c r="D117" s="17">
        <v>497172393</v>
      </c>
      <c r="E117" s="7" t="s">
        <v>163</v>
      </c>
      <c r="F117" s="7" t="s">
        <v>164</v>
      </c>
      <c r="G117" s="7" t="s">
        <v>151</v>
      </c>
      <c r="H117" s="17" t="s">
        <v>165</v>
      </c>
      <c r="I117" s="7" t="s">
        <v>177</v>
      </c>
      <c r="J117" s="17">
        <v>3</v>
      </c>
      <c r="K117" s="17" t="s">
        <v>73</v>
      </c>
      <c r="L117" s="17" t="s">
        <v>160</v>
      </c>
      <c r="N117" s="17">
        <v>24</v>
      </c>
      <c r="O117" s="17">
        <v>3</v>
      </c>
      <c r="P117" s="17">
        <v>1</v>
      </c>
      <c r="Q117" s="17">
        <v>1</v>
      </c>
      <c r="R117">
        <v>974781034</v>
      </c>
      <c r="S117">
        <v>2098</v>
      </c>
      <c r="U117" t="s">
        <v>75</v>
      </c>
      <c r="V117" t="s">
        <v>76</v>
      </c>
      <c r="W117">
        <f>MATCH(D117,Отчет!$D:$D,0)</f>
        <v>34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2016-01-19T09:07:53Z</dcterms:modified>
</cp:coreProperties>
</file>