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12" i="1"/>
  <c r="M12" i="1"/>
  <c r="M24" i="1"/>
  <c r="M28" i="1"/>
  <c r="M14" i="1"/>
  <c r="M25" i="1"/>
  <c r="M18" i="1"/>
  <c r="M30" i="1"/>
  <c r="M26" i="1"/>
  <c r="M15" i="1"/>
  <c r="M17" i="1"/>
  <c r="M19" i="1"/>
  <c r="M22" i="1"/>
  <c r="M20" i="1"/>
  <c r="M27" i="1"/>
  <c r="M23" i="1"/>
  <c r="M32" i="1"/>
  <c r="M21" i="1"/>
  <c r="M13" i="1"/>
  <c r="M29" i="1"/>
  <c r="M31" i="1"/>
  <c r="L12" i="1"/>
  <c r="L24" i="1"/>
  <c r="L28" i="1"/>
  <c r="L14" i="1"/>
  <c r="L25" i="1"/>
  <c r="L18" i="1"/>
  <c r="L30" i="1"/>
  <c r="L26" i="1"/>
  <c r="L15" i="1"/>
  <c r="L17" i="1"/>
  <c r="L19" i="1"/>
  <c r="L22" i="1"/>
  <c r="L20" i="1"/>
  <c r="L27" i="1"/>
  <c r="L23" i="1"/>
  <c r="L32" i="1"/>
  <c r="L21" i="1"/>
  <c r="L13" i="1"/>
  <c r="L29" i="1"/>
  <c r="L31" i="1"/>
  <c r="M16" i="1"/>
  <c r="L16" i="1"/>
  <c r="G12" i="1"/>
  <c r="I12" i="1" s="1"/>
  <c r="G24" i="1"/>
  <c r="I24" i="1" s="1"/>
  <c r="G28" i="1"/>
  <c r="I28" i="1" s="1"/>
  <c r="G14" i="1"/>
  <c r="I14" i="1" s="1"/>
  <c r="G25" i="1"/>
  <c r="I25" i="1" s="1"/>
  <c r="G18" i="1"/>
  <c r="I18" i="1" s="1"/>
  <c r="G30" i="1"/>
  <c r="I30" i="1" s="1"/>
  <c r="G26" i="1"/>
  <c r="I26" i="1" s="1"/>
  <c r="G15" i="1"/>
  <c r="I15" i="1" s="1"/>
  <c r="G17" i="1"/>
  <c r="I17" i="1" s="1"/>
  <c r="G19" i="1"/>
  <c r="I19" i="1" s="1"/>
  <c r="G22" i="1"/>
  <c r="I22" i="1" s="1"/>
  <c r="G20" i="1"/>
  <c r="I20" i="1" s="1"/>
  <c r="G27" i="1"/>
  <c r="I27" i="1" s="1"/>
  <c r="G23" i="1"/>
  <c r="I23" i="1" s="1"/>
  <c r="G32" i="1"/>
  <c r="I32" i="1" s="1"/>
  <c r="G21" i="1"/>
  <c r="I21" i="1" s="1"/>
  <c r="G13" i="1"/>
  <c r="I13" i="1" s="1"/>
  <c r="G29" i="1"/>
  <c r="I29" i="1" s="1"/>
  <c r="G31" i="1"/>
  <c r="I31" i="1" s="1"/>
  <c r="G16" i="1"/>
  <c r="I16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3" i="2"/>
</calcChain>
</file>

<file path=xl/sharedStrings.xml><?xml version="1.0" encoding="utf-8"?>
<sst xmlns="http://schemas.openxmlformats.org/spreadsheetml/2006/main" count="631" uniqueCount="103">
  <si>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</si>
  <si>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</si>
  <si>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</si>
  <si>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</si>
  <si>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</si>
  <si>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</si>
  <si>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</si>
  <si>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</si>
  <si>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</si>
  <si>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</si>
  <si>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</si>
  <si>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</si>
  <si>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</si>
  <si>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</si>
  <si>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</si>
  <si>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</si>
  <si>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</si>
  <si>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</si>
  <si>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</si>
  <si>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</si>
  <si>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</si>
  <si>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</si>
  <si>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</si>
  <si>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</si>
  <si>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</si>
  <si>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</si>
  <si>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</si>
  <si>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</si>
  <si>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</si>
  <si>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</si>
  <si>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</si>
  <si>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</si>
  <si>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</si>
  <si>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Аль-Аккуми Амина Ахмад</t>
  </si>
  <si>
    <t>Ведерин Илья Витальевич</t>
  </si>
  <si>
    <t>Давлетбаев Булат Рашитович</t>
  </si>
  <si>
    <t>Доев Тамерлан Аланович</t>
  </si>
  <si>
    <t>Захарова Елизавета Сергеевна</t>
  </si>
  <si>
    <t>Иваньков Антон Сергеевич</t>
  </si>
  <si>
    <t>Исаков Виталий Михайлович</t>
  </si>
  <si>
    <t>Казанников Дмитрий Афанасьевич</t>
  </si>
  <si>
    <t>Канделаки Долорес Андреевна</t>
  </si>
  <si>
    <t>Козлова Мария Владимировна</t>
  </si>
  <si>
    <t>Мартыненко Александра Александровна</t>
  </si>
  <si>
    <t>Миран Анастасия Юрьевна</t>
  </si>
  <si>
    <t>Надымова Кристина Владимировна</t>
  </si>
  <si>
    <t>Никулин Михаил Михайлович</t>
  </si>
  <si>
    <t>Сафин Ильгиз Наилович</t>
  </si>
  <si>
    <t>Суслин Владислав Сергеевич</t>
  </si>
  <si>
    <t>Харчевникова Мария Андреевна</t>
  </si>
  <si>
    <t>Чижикова Юлия Евгеньевна</t>
  </si>
  <si>
    <t>Шадрина Людмила Андреевна</t>
  </si>
  <si>
    <t>Шаронина Виктория Викторовна</t>
  </si>
  <si>
    <t>Широкая Вероника Вячеславовна</t>
  </si>
  <si>
    <t>МПП161</t>
  </si>
  <si>
    <t>М161МПБПР001</t>
  </si>
  <si>
    <t>Введение в ключевые конституционные концепции и сборник решений Верховного Суда</t>
  </si>
  <si>
    <t>Экзамен</t>
  </si>
  <si>
    <t>2017/2018 учебный год 2 модуль</t>
  </si>
  <si>
    <t>stChoosen</t>
  </si>
  <si>
    <t>Публичное право</t>
  </si>
  <si>
    <t>М171МПБПР001</t>
  </si>
  <si>
    <t>М161МПБПР003</t>
  </si>
  <si>
    <t>М161МПБПР004</t>
  </si>
  <si>
    <t>М161МПБПР005</t>
  </si>
  <si>
    <t>М161МПБПР006</t>
  </si>
  <si>
    <t>М161МПБПР007</t>
  </si>
  <si>
    <t>М161МПБПР008</t>
  </si>
  <si>
    <t>М161МПБПР009</t>
  </si>
  <si>
    <t>М161МПБПР010</t>
  </si>
  <si>
    <t>М161МПБПР011</t>
  </si>
  <si>
    <t>М161МПБПР012</t>
  </si>
  <si>
    <t>М161МПБПР013</t>
  </si>
  <si>
    <t>М161МПБПР017</t>
  </si>
  <si>
    <t>М161МПБПР018</t>
  </si>
  <si>
    <t>ikPassed</t>
  </si>
  <si>
    <t>М161МПБПР019</t>
  </si>
  <si>
    <t>М161МПБПР020</t>
  </si>
  <si>
    <t>М161МПБПР021</t>
  </si>
  <si>
    <t>М161МПБПР022</t>
  </si>
  <si>
    <t>М151МПБПР009</t>
  </si>
  <si>
    <t>М161МПБПР002</t>
  </si>
  <si>
    <t>Конституционное право-2</t>
  </si>
  <si>
    <t>ikFirst</t>
  </si>
  <si>
    <t>Правовые позиции Конституционного Суда РФ в сфере публичного права</t>
  </si>
  <si>
    <t>ikExternal</t>
  </si>
  <si>
    <t>Публичная собственность: вопросы конституционно-правового регулирования</t>
  </si>
  <si>
    <t>stCommon</t>
  </si>
  <si>
    <t>Современные проблемы права: конституционное право</t>
  </si>
  <si>
    <t>нет оценки</t>
  </si>
  <si>
    <t>Да</t>
  </si>
  <si>
    <t>7 *</t>
  </si>
  <si>
    <t>3 - 4</t>
  </si>
  <si>
    <t>7 - 10</t>
  </si>
  <si>
    <t>17 - 18</t>
  </si>
  <si>
    <t>Дата выгрузки: 15.02.2018</t>
  </si>
  <si>
    <t>Период: c 2017/2018 учебный год I семестр по 2017/2018 учебный год I семестр</t>
  </si>
  <si>
    <t>Факультет/отделение: Факультет права</t>
  </si>
  <si>
    <t>Направление  подготовки: "Юриспруденция"</t>
  </si>
  <si>
    <t>Уровень образования, номер курса: Магистратура 2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</si>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</sst>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0</xdr:row>
          <xdr:rowOff>85725</xdr:rowOff>
        </xdr:from>
        <xdr:to>
          <xdr:col>24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Z32"/>
  <sheetViews>
    <sheetView tabSelected="1" workbookViewId="0">
      <selection activeCell="A27" sqref="A27:XFD27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10.7109375" style="1" hidden="1" customWidth="1"/>
    <col min="6" max="9" width="10.7109375" style="11" customWidth="1"/>
    <col min="10" max="11" width="10.7109375" style="1" hidden="1" customWidth="1"/>
    <col min="12" max="12" width="10.7109375" style="11" customWidth="1"/>
    <col min="13" max="13" width="10.7109375" style="1" customWidth="1"/>
    <col min="14" max="15" width="10.7109375" style="1" hidden="1" customWidth="1"/>
    <col min="16" max="22" width="10.7109375" style="24" customWidth="1"/>
    <col min="23" max="23" width="10.7109375" style="1" hidden="1" customWidth="1"/>
    <col min="24" max="65" width="10.7109375" style="1" customWidth="1"/>
    <col min="66" max="16384" width="9.140625" style="1"/>
  </cols>
  <sheetData>
    <row r="1" spans="1:23" s="6" customFormat="1" ht="22.5" customHeight="1" x14ac:dyDescent="0.2">
      <c r="A1" s="19" t="s">
        <v>27</v>
      </c>
      <c r="B1" s="17"/>
      <c r="C1" s="17"/>
      <c r="D1" s="17"/>
      <c r="F1" s="9"/>
      <c r="G1" s="9"/>
      <c r="H1" s="9"/>
      <c r="I1" s="9"/>
      <c r="L1" s="9"/>
      <c r="P1" s="22"/>
      <c r="Q1" s="22"/>
      <c r="R1" s="22"/>
      <c r="S1" s="22"/>
      <c r="T1" s="22"/>
      <c r="U1" s="22"/>
      <c r="V1" s="22"/>
    </row>
    <row r="2" spans="1:23" s="5" customFormat="1" ht="15.75" customHeight="1" x14ac:dyDescent="0.2">
      <c r="A2" s="18" t="s">
        <v>95</v>
      </c>
      <c r="B2" s="17"/>
      <c r="C2" s="17"/>
      <c r="D2" s="17"/>
      <c r="E2" s="6"/>
      <c r="F2" s="6"/>
      <c r="G2" s="6"/>
      <c r="H2" s="6"/>
      <c r="I2" s="10"/>
      <c r="L2" s="10"/>
      <c r="P2" s="22"/>
      <c r="Q2" s="22"/>
      <c r="R2" s="22"/>
      <c r="S2" s="22"/>
      <c r="T2" s="22"/>
      <c r="U2" s="22"/>
      <c r="V2" s="22"/>
    </row>
    <row r="3" spans="1:23" s="5" customFormat="1" ht="15.75" customHeight="1" x14ac:dyDescent="0.2">
      <c r="A3" s="18" t="s">
        <v>96</v>
      </c>
      <c r="B3" s="17"/>
      <c r="C3" s="17"/>
      <c r="D3" s="17"/>
      <c r="E3" s="6"/>
      <c r="F3" s="6"/>
      <c r="G3" s="6"/>
      <c r="H3" s="6"/>
      <c r="I3" s="10"/>
      <c r="L3" s="10"/>
      <c r="P3" s="22"/>
      <c r="Q3" s="22"/>
      <c r="R3" s="22"/>
      <c r="S3" s="22"/>
      <c r="T3" s="22"/>
      <c r="U3" s="22"/>
      <c r="V3" s="22"/>
    </row>
    <row r="4" spans="1:23" s="5" customFormat="1" ht="15.75" customHeight="1" x14ac:dyDescent="0.2">
      <c r="A4" s="18" t="s">
        <v>97</v>
      </c>
      <c r="B4" s="17"/>
      <c r="C4" s="17"/>
      <c r="D4" s="17"/>
      <c r="E4" s="6"/>
      <c r="F4" s="6"/>
      <c r="G4" s="6"/>
      <c r="H4" s="6"/>
      <c r="I4" s="10"/>
      <c r="L4" s="10"/>
      <c r="P4" s="22"/>
      <c r="Q4" s="22"/>
      <c r="R4" s="22"/>
      <c r="S4" s="22"/>
      <c r="T4" s="22"/>
      <c r="U4" s="22"/>
      <c r="V4" s="22"/>
    </row>
    <row r="5" spans="1:23" s="5" customFormat="1" ht="15.75" customHeight="1" x14ac:dyDescent="0.2">
      <c r="A5" s="18" t="s">
        <v>98</v>
      </c>
      <c r="B5" s="6"/>
      <c r="C5" s="6"/>
      <c r="D5" s="6"/>
      <c r="E5" s="6"/>
      <c r="F5" s="6"/>
      <c r="G5" s="6"/>
      <c r="H5" s="6"/>
      <c r="I5" s="10"/>
      <c r="L5" s="10"/>
      <c r="P5" s="22"/>
      <c r="Q5" s="22"/>
      <c r="R5" s="22"/>
      <c r="S5" s="22"/>
      <c r="T5" s="22"/>
      <c r="U5" s="22"/>
      <c r="V5" s="22"/>
    </row>
    <row r="6" spans="1:23" s="5" customFormat="1" ht="15.75" customHeight="1" x14ac:dyDescent="0.2">
      <c r="A6" s="18" t="s">
        <v>99</v>
      </c>
      <c r="B6" s="4"/>
      <c r="C6" s="4"/>
      <c r="D6" s="4"/>
      <c r="F6" s="10"/>
      <c r="G6" s="10"/>
      <c r="H6" s="10"/>
      <c r="I6" s="10"/>
      <c r="L6" s="10"/>
      <c r="P6" s="23"/>
      <c r="Q6" s="44"/>
      <c r="R6" s="23" t="s">
        <v>100</v>
      </c>
      <c r="S6" s="23"/>
      <c r="T6" s="23"/>
      <c r="U6" s="23"/>
      <c r="V6" s="23"/>
    </row>
    <row r="7" spans="1:23" s="5" customFormat="1" ht="15.75" customHeight="1" x14ac:dyDescent="0.2">
      <c r="A7" s="16"/>
      <c r="F7" s="10"/>
      <c r="G7" s="10"/>
      <c r="H7" s="10"/>
      <c r="I7" s="10"/>
      <c r="L7" s="10"/>
      <c r="P7" s="23"/>
      <c r="Q7" s="45" t="s">
        <v>101</v>
      </c>
      <c r="R7" s="23" t="s">
        <v>102</v>
      </c>
      <c r="S7" s="23"/>
      <c r="T7" s="23"/>
      <c r="U7" s="23"/>
      <c r="V7" s="23"/>
    </row>
    <row r="8" spans="1:23" s="2" customFormat="1" ht="20.25" customHeight="1" x14ac:dyDescent="0.2">
      <c r="A8" s="25" t="s">
        <v>2</v>
      </c>
      <c r="B8" s="25" t="s">
        <v>0</v>
      </c>
      <c r="C8" s="25" t="s">
        <v>7</v>
      </c>
      <c r="D8" s="25" t="s">
        <v>1</v>
      </c>
      <c r="E8" s="26"/>
      <c r="F8" s="40" t="s">
        <v>20</v>
      </c>
      <c r="G8" s="41" t="s">
        <v>22</v>
      </c>
      <c r="H8" s="41" t="s">
        <v>23</v>
      </c>
      <c r="I8" s="40" t="s">
        <v>24</v>
      </c>
      <c r="J8" s="42" t="s">
        <v>4</v>
      </c>
      <c r="K8" s="42" t="s">
        <v>5</v>
      </c>
      <c r="L8" s="40" t="s">
        <v>19</v>
      </c>
      <c r="M8" s="42" t="s">
        <v>6</v>
      </c>
      <c r="N8" s="42" t="s">
        <v>25</v>
      </c>
      <c r="O8" s="42" t="s">
        <v>26</v>
      </c>
      <c r="P8" s="27" t="s">
        <v>58</v>
      </c>
      <c r="Q8" s="28"/>
      <c r="R8" s="28"/>
      <c r="S8" s="28"/>
      <c r="T8" s="28"/>
      <c r="U8" s="28"/>
      <c r="V8" s="28"/>
    </row>
    <row r="9" spans="1:23" s="2" customFormat="1" ht="20.25" customHeight="1" x14ac:dyDescent="0.2">
      <c r="A9" s="25"/>
      <c r="B9" s="25"/>
      <c r="C9" s="25"/>
      <c r="D9" s="25"/>
      <c r="E9" s="26"/>
      <c r="F9" s="40"/>
      <c r="G9" s="41"/>
      <c r="H9" s="41"/>
      <c r="I9" s="40"/>
      <c r="J9" s="42"/>
      <c r="K9" s="42"/>
      <c r="L9" s="40"/>
      <c r="M9" s="42"/>
      <c r="N9" s="42"/>
      <c r="O9" s="42"/>
      <c r="P9" s="27" t="s">
        <v>57</v>
      </c>
      <c r="Q9" s="28"/>
      <c r="R9" s="28"/>
      <c r="S9" s="28"/>
      <c r="T9" s="28"/>
      <c r="U9" s="28"/>
      <c r="V9" s="28"/>
    </row>
    <row r="10" spans="1:23" s="3" customFormat="1" ht="200.1" customHeight="1" x14ac:dyDescent="0.2">
      <c r="A10" s="25"/>
      <c r="B10" s="25"/>
      <c r="C10" s="25"/>
      <c r="D10" s="25"/>
      <c r="E10" s="29" t="s">
        <v>21</v>
      </c>
      <c r="F10" s="40"/>
      <c r="G10" s="41"/>
      <c r="H10" s="41"/>
      <c r="I10" s="40"/>
      <c r="J10" s="42"/>
      <c r="K10" s="42"/>
      <c r="L10" s="40"/>
      <c r="M10" s="42"/>
      <c r="N10" s="42"/>
      <c r="O10" s="42"/>
      <c r="P10" s="30" t="s">
        <v>56</v>
      </c>
      <c r="Q10" s="30" t="s">
        <v>82</v>
      </c>
      <c r="R10" s="30" t="s">
        <v>84</v>
      </c>
      <c r="S10" s="30" t="s">
        <v>84</v>
      </c>
      <c r="T10" s="30" t="s">
        <v>86</v>
      </c>
      <c r="U10" s="30" t="s">
        <v>86</v>
      </c>
      <c r="V10" s="30" t="s">
        <v>88</v>
      </c>
    </row>
    <row r="11" spans="1:23" s="8" customFormat="1" ht="18.75" customHeight="1" x14ac:dyDescent="0.2">
      <c r="A11" s="21" t="s">
        <v>3</v>
      </c>
      <c r="B11" s="21"/>
      <c r="C11" s="21"/>
      <c r="D11" s="21"/>
      <c r="E11" s="26"/>
      <c r="F11" s="40"/>
      <c r="G11" s="41"/>
      <c r="H11" s="41"/>
      <c r="I11" s="40"/>
      <c r="J11" s="42"/>
      <c r="K11" s="42"/>
      <c r="L11" s="40"/>
      <c r="M11" s="42"/>
      <c r="N11" s="42"/>
      <c r="O11" s="42"/>
      <c r="P11" s="31">
        <v>2</v>
      </c>
      <c r="Q11" s="31">
        <v>4</v>
      </c>
      <c r="R11" s="31">
        <v>3</v>
      </c>
      <c r="S11" s="31">
        <v>6</v>
      </c>
      <c r="T11" s="31">
        <v>2</v>
      </c>
      <c r="U11" s="31">
        <v>6</v>
      </c>
      <c r="V11" s="31">
        <v>4</v>
      </c>
    </row>
    <row r="12" spans="1:23" x14ac:dyDescent="0.2">
      <c r="A12" s="32">
        <v>1</v>
      </c>
      <c r="B12" s="33" t="s">
        <v>34</v>
      </c>
      <c r="C12" s="33">
        <v>1641276889</v>
      </c>
      <c r="D12" s="34" t="s">
        <v>54</v>
      </c>
      <c r="E12" s="34">
        <f>MATCH(C12,Данные!$D$1:$D$65536,0)</f>
        <v>23</v>
      </c>
      <c r="F12" s="43">
        <v>68</v>
      </c>
      <c r="G12" s="43">
        <f>IF(H12 &gt; 0, MAX(H$12:H$32) / H12, 0)</f>
        <v>2.1428571428571428</v>
      </c>
      <c r="H12" s="43">
        <v>7</v>
      </c>
      <c r="I12" s="43">
        <f>F12*G12</f>
        <v>145.71428571428572</v>
      </c>
      <c r="J12" s="34">
        <v>29</v>
      </c>
      <c r="K12" s="34">
        <v>3</v>
      </c>
      <c r="L12" s="43">
        <f>IF(K12 &gt; 0,J12/K12,0)</f>
        <v>9.6666666666666661</v>
      </c>
      <c r="M12" s="34">
        <f>MIN($P12:V12)</f>
        <v>9</v>
      </c>
      <c r="N12" s="34"/>
      <c r="O12" s="34">
        <v>3</v>
      </c>
      <c r="P12" s="38">
        <v>10</v>
      </c>
      <c r="Q12" s="38"/>
      <c r="R12" s="38">
        <v>10</v>
      </c>
      <c r="S12" s="38"/>
      <c r="T12" s="38">
        <v>9</v>
      </c>
      <c r="U12" s="38"/>
      <c r="V12" s="38"/>
      <c r="W12" s="1">
        <v>1</v>
      </c>
    </row>
    <row r="13" spans="1:23" x14ac:dyDescent="0.2">
      <c r="A13" s="32">
        <v>2</v>
      </c>
      <c r="B13" s="33" t="s">
        <v>51</v>
      </c>
      <c r="C13" s="33">
        <v>1641276931</v>
      </c>
      <c r="D13" s="34" t="s">
        <v>54</v>
      </c>
      <c r="E13" s="34">
        <f>MATCH(C13,Данные!$D$1:$D$65536,0)</f>
        <v>7</v>
      </c>
      <c r="F13" s="43">
        <v>64</v>
      </c>
      <c r="G13" s="43">
        <f>IF(H13 &gt; 0, MAX(H$12:H$32) / H13, 0)</f>
        <v>2.1428571428571428</v>
      </c>
      <c r="H13" s="43">
        <v>7</v>
      </c>
      <c r="I13" s="43">
        <f>F13*G13</f>
        <v>137.14285714285714</v>
      </c>
      <c r="J13" s="34">
        <v>28</v>
      </c>
      <c r="K13" s="34">
        <v>3</v>
      </c>
      <c r="L13" s="43">
        <f>IF(K13 &gt; 0,J13/K13,0)</f>
        <v>9.3333333333333339</v>
      </c>
      <c r="M13" s="34">
        <f>MIN($P13:V13)</f>
        <v>8</v>
      </c>
      <c r="N13" s="34"/>
      <c r="O13" s="34">
        <v>3</v>
      </c>
      <c r="P13" s="38">
        <v>10</v>
      </c>
      <c r="Q13" s="38"/>
      <c r="R13" s="38">
        <v>8</v>
      </c>
      <c r="S13" s="38"/>
      <c r="T13" s="38">
        <v>10</v>
      </c>
      <c r="U13" s="38"/>
      <c r="V13" s="38"/>
      <c r="W13" s="1">
        <v>2</v>
      </c>
    </row>
    <row r="14" spans="1:23" x14ac:dyDescent="0.2">
      <c r="A14" s="35" t="s">
        <v>92</v>
      </c>
      <c r="B14" s="33" t="s">
        <v>37</v>
      </c>
      <c r="C14" s="33">
        <v>1641276945</v>
      </c>
      <c r="D14" s="34" t="s">
        <v>54</v>
      </c>
      <c r="E14" s="34">
        <f>MATCH(C14,Данные!$D$1:$D$65536,0)</f>
        <v>8</v>
      </c>
      <c r="F14" s="43">
        <v>62</v>
      </c>
      <c r="G14" s="43">
        <f>IF(H14 &gt; 0, MAX(H$12:H$32) / H14, 0)</f>
        <v>2.1428571428571428</v>
      </c>
      <c r="H14" s="43">
        <v>7</v>
      </c>
      <c r="I14" s="43">
        <f>F14*G14</f>
        <v>132.85714285714286</v>
      </c>
      <c r="J14" s="34">
        <v>27</v>
      </c>
      <c r="K14" s="34">
        <v>3</v>
      </c>
      <c r="L14" s="43">
        <f>IF(K14 &gt; 0,J14/K14,0)</f>
        <v>9</v>
      </c>
      <c r="M14" s="34">
        <f>MIN($P14:V14)</f>
        <v>8</v>
      </c>
      <c r="N14" s="34"/>
      <c r="O14" s="34">
        <v>3</v>
      </c>
      <c r="P14" s="38">
        <v>10</v>
      </c>
      <c r="Q14" s="38"/>
      <c r="R14" s="38">
        <v>8</v>
      </c>
      <c r="S14" s="38"/>
      <c r="T14" s="38">
        <v>9</v>
      </c>
      <c r="U14" s="38"/>
      <c r="V14" s="38"/>
      <c r="W14" s="1">
        <v>3</v>
      </c>
    </row>
    <row r="15" spans="1:23" x14ac:dyDescent="0.2">
      <c r="A15" s="36"/>
      <c r="B15" s="33" t="s">
        <v>42</v>
      </c>
      <c r="C15" s="33">
        <v>1641276988</v>
      </c>
      <c r="D15" s="34" t="s">
        <v>54</v>
      </c>
      <c r="E15" s="34">
        <f>MATCH(C15,Данные!$D$1:$D$65536,0)</f>
        <v>11</v>
      </c>
      <c r="F15" s="43">
        <v>62</v>
      </c>
      <c r="G15" s="43">
        <f>IF(H15 &gt; 0, MAX(H$12:H$32) / H15, 0)</f>
        <v>2.1428571428571428</v>
      </c>
      <c r="H15" s="43">
        <v>7</v>
      </c>
      <c r="I15" s="43">
        <f>F15*G15</f>
        <v>132.85714285714286</v>
      </c>
      <c r="J15" s="34">
        <v>27</v>
      </c>
      <c r="K15" s="34">
        <v>3</v>
      </c>
      <c r="L15" s="43">
        <f>IF(K15 &gt; 0,J15/K15,0)</f>
        <v>9</v>
      </c>
      <c r="M15" s="34">
        <f>MIN($P15:V15)</f>
        <v>8</v>
      </c>
      <c r="N15" s="34"/>
      <c r="O15" s="34">
        <v>3</v>
      </c>
      <c r="P15" s="38">
        <v>10</v>
      </c>
      <c r="Q15" s="38"/>
      <c r="R15" s="38">
        <v>8</v>
      </c>
      <c r="S15" s="38"/>
      <c r="T15" s="38">
        <v>9</v>
      </c>
      <c r="U15" s="38"/>
      <c r="V15" s="38"/>
      <c r="W15" s="1">
        <v>4</v>
      </c>
    </row>
    <row r="16" spans="1:23" x14ac:dyDescent="0.2">
      <c r="A16" s="32">
        <v>5</v>
      </c>
      <c r="B16" s="33" t="s">
        <v>33</v>
      </c>
      <c r="C16" s="33">
        <v>1641276875</v>
      </c>
      <c r="D16" s="34" t="s">
        <v>54</v>
      </c>
      <c r="E16" s="34">
        <f>MATCH(C16,Данные!$D$1:$D$65536,0)</f>
        <v>3</v>
      </c>
      <c r="F16" s="43">
        <v>61</v>
      </c>
      <c r="G16" s="43">
        <f>IF(H16 &gt; 0, MAX(H$12:H$32) / H16, 0)</f>
        <v>2.1428571428571428</v>
      </c>
      <c r="H16" s="43">
        <v>7</v>
      </c>
      <c r="I16" s="43">
        <f>F16*G16</f>
        <v>130.71428571428572</v>
      </c>
      <c r="J16" s="34">
        <v>26</v>
      </c>
      <c r="K16" s="34">
        <v>3</v>
      </c>
      <c r="L16" s="43">
        <f>IF(K16 &gt; 0,J16/K16,0)</f>
        <v>8.6666666666666661</v>
      </c>
      <c r="M16" s="34">
        <f>MIN($P16:V16)</f>
        <v>8</v>
      </c>
      <c r="N16" s="34"/>
      <c r="O16" s="34">
        <v>3</v>
      </c>
      <c r="P16" s="38">
        <v>8</v>
      </c>
      <c r="Q16" s="38"/>
      <c r="R16" s="38">
        <v>9</v>
      </c>
      <c r="S16" s="38"/>
      <c r="T16" s="38">
        <v>9</v>
      </c>
      <c r="U16" s="38"/>
      <c r="V16" s="38"/>
      <c r="W16" s="1">
        <v>5</v>
      </c>
    </row>
    <row r="17" spans="1:23" x14ac:dyDescent="0.2">
      <c r="A17" s="32">
        <v>6</v>
      </c>
      <c r="B17" s="33" t="s">
        <v>43</v>
      </c>
      <c r="C17" s="33">
        <v>1641277004</v>
      </c>
      <c r="D17" s="34" t="s">
        <v>54</v>
      </c>
      <c r="E17" s="34">
        <f>MATCH(C17,Данные!$D$1:$D$65536,0)</f>
        <v>12</v>
      </c>
      <c r="F17" s="43">
        <v>60</v>
      </c>
      <c r="G17" s="43">
        <f>IF(H17 &gt; 0, MAX(H$12:H$32) / H17, 0)</f>
        <v>2.1428571428571428</v>
      </c>
      <c r="H17" s="43">
        <v>7</v>
      </c>
      <c r="I17" s="43">
        <f>F17*G17</f>
        <v>128.57142857142856</v>
      </c>
      <c r="J17" s="34">
        <v>26</v>
      </c>
      <c r="K17" s="34">
        <v>3</v>
      </c>
      <c r="L17" s="43">
        <f>IF(K17 &gt; 0,J17/K17,0)</f>
        <v>8.6666666666666661</v>
      </c>
      <c r="M17" s="34">
        <f>MIN($P17:V17)</f>
        <v>8</v>
      </c>
      <c r="N17" s="34"/>
      <c r="O17" s="34">
        <v>3</v>
      </c>
      <c r="P17" s="38">
        <v>10</v>
      </c>
      <c r="Q17" s="38"/>
      <c r="R17" s="38">
        <v>8</v>
      </c>
      <c r="S17" s="38"/>
      <c r="T17" s="38">
        <v>8</v>
      </c>
      <c r="U17" s="38"/>
      <c r="V17" s="38"/>
      <c r="W17" s="1">
        <v>6</v>
      </c>
    </row>
    <row r="18" spans="1:23" x14ac:dyDescent="0.2">
      <c r="A18" s="35" t="s">
        <v>93</v>
      </c>
      <c r="B18" s="33" t="s">
        <v>39</v>
      </c>
      <c r="C18" s="33">
        <v>1641276973</v>
      </c>
      <c r="D18" s="34" t="s">
        <v>54</v>
      </c>
      <c r="E18" s="34">
        <f>MATCH(C18,Данные!$D$1:$D$65536,0)</f>
        <v>10</v>
      </c>
      <c r="F18" s="43">
        <v>58</v>
      </c>
      <c r="G18" s="43">
        <f>IF(H18 &gt; 0, MAX(H$12:H$32) / H18, 0)</f>
        <v>2.1428571428571428</v>
      </c>
      <c r="H18" s="43">
        <v>7</v>
      </c>
      <c r="I18" s="43">
        <f>F18*G18</f>
        <v>124.28571428571428</v>
      </c>
      <c r="J18" s="34">
        <v>25</v>
      </c>
      <c r="K18" s="34">
        <v>3</v>
      </c>
      <c r="L18" s="43">
        <f>IF(K18 &gt; 0,J18/K18,0)</f>
        <v>8.3333333333333339</v>
      </c>
      <c r="M18" s="34">
        <f>MIN($P18:V18)</f>
        <v>7</v>
      </c>
      <c r="N18" s="34"/>
      <c r="O18" s="34">
        <v>3</v>
      </c>
      <c r="P18" s="38">
        <v>10</v>
      </c>
      <c r="Q18" s="38"/>
      <c r="R18" s="38">
        <v>8</v>
      </c>
      <c r="S18" s="38"/>
      <c r="T18" s="38">
        <v>7</v>
      </c>
      <c r="U18" s="38"/>
      <c r="V18" s="38"/>
      <c r="W18" s="1">
        <v>7</v>
      </c>
    </row>
    <row r="19" spans="1:23" x14ac:dyDescent="0.2">
      <c r="A19" s="36"/>
      <c r="B19" s="33" t="s">
        <v>44</v>
      </c>
      <c r="C19" s="33">
        <v>1641277022</v>
      </c>
      <c r="D19" s="34" t="s">
        <v>54</v>
      </c>
      <c r="E19" s="34">
        <f>MATCH(C19,Данные!$D$1:$D$65536,0)</f>
        <v>13</v>
      </c>
      <c r="F19" s="43">
        <v>58</v>
      </c>
      <c r="G19" s="43">
        <f>IF(H19 &gt; 0, MAX(H$12:H$32) / H19, 0)</f>
        <v>2.1428571428571428</v>
      </c>
      <c r="H19" s="43">
        <v>7</v>
      </c>
      <c r="I19" s="43">
        <f>F19*G19</f>
        <v>124.28571428571428</v>
      </c>
      <c r="J19" s="34">
        <v>25</v>
      </c>
      <c r="K19" s="34">
        <v>3</v>
      </c>
      <c r="L19" s="43">
        <f>IF(K19 &gt; 0,J19/K19,0)</f>
        <v>8.3333333333333339</v>
      </c>
      <c r="M19" s="34">
        <f>MIN($P19:V19)</f>
        <v>8</v>
      </c>
      <c r="N19" s="34"/>
      <c r="O19" s="34">
        <v>3</v>
      </c>
      <c r="P19" s="38">
        <v>9</v>
      </c>
      <c r="Q19" s="38"/>
      <c r="R19" s="38">
        <v>8</v>
      </c>
      <c r="S19" s="38"/>
      <c r="T19" s="38">
        <v>8</v>
      </c>
      <c r="U19" s="38"/>
      <c r="V19" s="38"/>
      <c r="W19" s="1">
        <v>8</v>
      </c>
    </row>
    <row r="20" spans="1:23" x14ac:dyDescent="0.2">
      <c r="A20" s="36"/>
      <c r="B20" s="33" t="s">
        <v>46</v>
      </c>
      <c r="C20" s="33">
        <v>1641277053</v>
      </c>
      <c r="D20" s="34" t="s">
        <v>54</v>
      </c>
      <c r="E20" s="34">
        <f>MATCH(C20,Данные!$D$1:$D$65536,0)</f>
        <v>15</v>
      </c>
      <c r="F20" s="43">
        <v>58</v>
      </c>
      <c r="G20" s="43">
        <f>IF(H20 &gt; 0, MAX(H$12:H$32) / H20, 0)</f>
        <v>2.1428571428571428</v>
      </c>
      <c r="H20" s="43">
        <v>7</v>
      </c>
      <c r="I20" s="43">
        <f>F20*G20</f>
        <v>124.28571428571428</v>
      </c>
      <c r="J20" s="34">
        <v>25</v>
      </c>
      <c r="K20" s="34">
        <v>3</v>
      </c>
      <c r="L20" s="43">
        <f>IF(K20 &gt; 0,J20/K20,0)</f>
        <v>8.3333333333333339</v>
      </c>
      <c r="M20" s="34">
        <f>MIN($P20:V20)</f>
        <v>8</v>
      </c>
      <c r="N20" s="34"/>
      <c r="O20" s="34">
        <v>3</v>
      </c>
      <c r="P20" s="38">
        <v>9</v>
      </c>
      <c r="Q20" s="38"/>
      <c r="R20" s="38">
        <v>8</v>
      </c>
      <c r="S20" s="38"/>
      <c r="T20" s="38">
        <v>8</v>
      </c>
      <c r="U20" s="38"/>
      <c r="V20" s="38"/>
      <c r="W20" s="1">
        <v>9</v>
      </c>
    </row>
    <row r="21" spans="1:23" x14ac:dyDescent="0.2">
      <c r="A21" s="36"/>
      <c r="B21" s="33" t="s">
        <v>50</v>
      </c>
      <c r="C21" s="33">
        <v>1641277151</v>
      </c>
      <c r="D21" s="34" t="s">
        <v>54</v>
      </c>
      <c r="E21" s="34">
        <f>MATCH(C21,Данные!$D$1:$D$65536,0)</f>
        <v>18</v>
      </c>
      <c r="F21" s="43">
        <v>58</v>
      </c>
      <c r="G21" s="43">
        <f>IF(H21 &gt; 0, MAX(H$12:H$32) / H21, 0)</f>
        <v>2.1428571428571428</v>
      </c>
      <c r="H21" s="43">
        <v>7</v>
      </c>
      <c r="I21" s="43">
        <f>F21*G21</f>
        <v>124.28571428571428</v>
      </c>
      <c r="J21" s="34">
        <v>25</v>
      </c>
      <c r="K21" s="34">
        <v>3</v>
      </c>
      <c r="L21" s="43">
        <f>IF(K21 &gt; 0,J21/K21,0)</f>
        <v>8.3333333333333339</v>
      </c>
      <c r="M21" s="34">
        <f>MIN($P21:V21)</f>
        <v>8</v>
      </c>
      <c r="N21" s="34"/>
      <c r="O21" s="34">
        <v>3</v>
      </c>
      <c r="P21" s="38">
        <v>9</v>
      </c>
      <c r="Q21" s="38"/>
      <c r="R21" s="38">
        <v>8</v>
      </c>
      <c r="S21" s="38"/>
      <c r="T21" s="38">
        <v>8</v>
      </c>
      <c r="U21" s="38"/>
      <c r="V21" s="38"/>
      <c r="W21" s="1">
        <v>10</v>
      </c>
    </row>
    <row r="22" spans="1:23" x14ac:dyDescent="0.2">
      <c r="A22" s="32">
        <v>11</v>
      </c>
      <c r="B22" s="33" t="s">
        <v>45</v>
      </c>
      <c r="C22" s="33">
        <v>1641277037</v>
      </c>
      <c r="D22" s="34" t="s">
        <v>54</v>
      </c>
      <c r="E22" s="34">
        <f>MATCH(C22,Данные!$D$1:$D$65536,0)</f>
        <v>14</v>
      </c>
      <c r="F22" s="43">
        <v>57</v>
      </c>
      <c r="G22" s="43">
        <f>IF(H22 &gt; 0, MAX(H$12:H$32) / H22, 0)</f>
        <v>2.1428571428571428</v>
      </c>
      <c r="H22" s="43">
        <v>7</v>
      </c>
      <c r="I22" s="43">
        <f>F22*G22</f>
        <v>122.14285714285714</v>
      </c>
      <c r="J22" s="34">
        <v>25</v>
      </c>
      <c r="K22" s="34">
        <v>3</v>
      </c>
      <c r="L22" s="43">
        <f>IF(K22 &gt; 0,J22/K22,0)</f>
        <v>8.3333333333333339</v>
      </c>
      <c r="M22" s="34">
        <f>MIN($P22:V22)</f>
        <v>7</v>
      </c>
      <c r="N22" s="34"/>
      <c r="O22" s="34">
        <v>3</v>
      </c>
      <c r="P22" s="38">
        <v>10</v>
      </c>
      <c r="Q22" s="38"/>
      <c r="R22" s="38">
        <v>7</v>
      </c>
      <c r="S22" s="38"/>
      <c r="T22" s="38">
        <v>8</v>
      </c>
      <c r="U22" s="38"/>
      <c r="V22" s="38"/>
      <c r="W22" s="1">
        <v>11</v>
      </c>
    </row>
    <row r="23" spans="1:23" x14ac:dyDescent="0.2">
      <c r="A23" s="32">
        <v>12</v>
      </c>
      <c r="B23" s="33" t="s">
        <v>48</v>
      </c>
      <c r="C23" s="33">
        <v>1641277121</v>
      </c>
      <c r="D23" s="34" t="s">
        <v>54</v>
      </c>
      <c r="E23" s="34">
        <f>MATCH(C23,Данные!$D$1:$D$65536,0)</f>
        <v>16</v>
      </c>
      <c r="F23" s="43">
        <v>56</v>
      </c>
      <c r="G23" s="43">
        <f>IF(H23 &gt; 0, MAX(H$12:H$32) / H23, 0)</f>
        <v>2.1428571428571428</v>
      </c>
      <c r="H23" s="43">
        <v>7</v>
      </c>
      <c r="I23" s="43">
        <f>F23*G23</f>
        <v>120</v>
      </c>
      <c r="J23" s="34">
        <v>24</v>
      </c>
      <c r="K23" s="34">
        <v>3</v>
      </c>
      <c r="L23" s="43">
        <f>IF(K23 &gt; 0,J23/K23,0)</f>
        <v>8</v>
      </c>
      <c r="M23" s="34">
        <f>MIN($P23:V23)</f>
        <v>7</v>
      </c>
      <c r="N23" s="34"/>
      <c r="O23" s="34">
        <v>3</v>
      </c>
      <c r="P23" s="38">
        <v>9</v>
      </c>
      <c r="Q23" s="38"/>
      <c r="R23" s="38">
        <v>8</v>
      </c>
      <c r="S23" s="38"/>
      <c r="T23" s="38">
        <v>7</v>
      </c>
      <c r="U23" s="38"/>
      <c r="V23" s="38"/>
      <c r="W23" s="1">
        <v>12</v>
      </c>
    </row>
    <row r="24" spans="1:23" x14ac:dyDescent="0.2">
      <c r="A24" s="32">
        <v>13</v>
      </c>
      <c r="B24" s="33" t="s">
        <v>35</v>
      </c>
      <c r="C24" s="33">
        <v>1641276903</v>
      </c>
      <c r="D24" s="34" t="s">
        <v>54</v>
      </c>
      <c r="E24" s="34">
        <f>MATCH(C24,Данные!$D$1:$D$65536,0)</f>
        <v>5</v>
      </c>
      <c r="F24" s="43">
        <v>55</v>
      </c>
      <c r="G24" s="43">
        <f>IF(H24 &gt; 0, MAX(H$12:H$32) / H24, 0)</f>
        <v>2.1428571428571428</v>
      </c>
      <c r="H24" s="43">
        <v>7</v>
      </c>
      <c r="I24" s="43">
        <f>F24*G24</f>
        <v>117.85714285714285</v>
      </c>
      <c r="J24" s="34">
        <v>24</v>
      </c>
      <c r="K24" s="34">
        <v>3</v>
      </c>
      <c r="L24" s="43">
        <f>IF(K24 &gt; 0,J24/K24,0)</f>
        <v>8</v>
      </c>
      <c r="M24" s="34">
        <f>MIN($P24:V24)</f>
        <v>7</v>
      </c>
      <c r="N24" s="34"/>
      <c r="O24" s="34">
        <v>3</v>
      </c>
      <c r="P24" s="38">
        <v>10</v>
      </c>
      <c r="Q24" s="38"/>
      <c r="R24" s="38">
        <v>7</v>
      </c>
      <c r="S24" s="38"/>
      <c r="T24" s="38">
        <v>7</v>
      </c>
      <c r="U24" s="38"/>
      <c r="V24" s="38"/>
      <c r="W24" s="1">
        <v>13</v>
      </c>
    </row>
    <row r="25" spans="1:23" x14ac:dyDescent="0.2">
      <c r="A25" s="32">
        <v>14</v>
      </c>
      <c r="B25" s="33" t="s">
        <v>38</v>
      </c>
      <c r="C25" s="33">
        <v>1641276960</v>
      </c>
      <c r="D25" s="34" t="s">
        <v>54</v>
      </c>
      <c r="E25" s="34">
        <f>MATCH(C25,Данные!$D$1:$D$65536,0)</f>
        <v>9</v>
      </c>
      <c r="F25" s="43">
        <v>53</v>
      </c>
      <c r="G25" s="43">
        <f>IF(H25 &gt; 0, MAX(H$12:H$32) / H25, 0)</f>
        <v>2.1428571428571428</v>
      </c>
      <c r="H25" s="43">
        <v>7</v>
      </c>
      <c r="I25" s="43">
        <f>F25*G25</f>
        <v>113.57142857142857</v>
      </c>
      <c r="J25" s="34">
        <v>23</v>
      </c>
      <c r="K25" s="34">
        <v>3</v>
      </c>
      <c r="L25" s="43">
        <f>IF(K25 &gt; 0,J25/K25,0)</f>
        <v>7.666666666666667</v>
      </c>
      <c r="M25" s="34">
        <f>MIN($P25:V25)</f>
        <v>7</v>
      </c>
      <c r="N25" s="34"/>
      <c r="O25" s="34">
        <v>3</v>
      </c>
      <c r="P25" s="38">
        <v>8</v>
      </c>
      <c r="Q25" s="38"/>
      <c r="R25" s="38">
        <v>7</v>
      </c>
      <c r="S25" s="38"/>
      <c r="T25" s="38">
        <v>8</v>
      </c>
      <c r="U25" s="38"/>
      <c r="V25" s="38"/>
      <c r="W25" s="1">
        <v>14</v>
      </c>
    </row>
    <row r="26" spans="1:23" x14ac:dyDescent="0.2">
      <c r="A26" s="32">
        <v>15</v>
      </c>
      <c r="B26" s="33" t="s">
        <v>41</v>
      </c>
      <c r="C26" s="33">
        <v>1642904990</v>
      </c>
      <c r="D26" s="34" t="s">
        <v>54</v>
      </c>
      <c r="E26" s="34">
        <f>MATCH(C26,Данные!$D$1:$D$65536,0)</f>
        <v>22</v>
      </c>
      <c r="F26" s="43">
        <v>51</v>
      </c>
      <c r="G26" s="43">
        <f>IF(H26 &gt; 0, MAX(H$12:H$32) / H26, 0)</f>
        <v>2.1428571428571428</v>
      </c>
      <c r="H26" s="43">
        <v>7</v>
      </c>
      <c r="I26" s="43">
        <f>F26*G26</f>
        <v>109.28571428571428</v>
      </c>
      <c r="J26" s="34">
        <v>22</v>
      </c>
      <c r="K26" s="34">
        <v>3</v>
      </c>
      <c r="L26" s="43">
        <f>IF(K26 &gt; 0,J26/K26,0)</f>
        <v>7.333333333333333</v>
      </c>
      <c r="M26" s="34">
        <f>MIN($P26:V26)</f>
        <v>6</v>
      </c>
      <c r="N26" s="34"/>
      <c r="O26" s="34">
        <v>3</v>
      </c>
      <c r="P26" s="38">
        <v>9</v>
      </c>
      <c r="Q26" s="38"/>
      <c r="R26" s="38">
        <v>7</v>
      </c>
      <c r="S26" s="38"/>
      <c r="T26" s="38">
        <v>6</v>
      </c>
      <c r="U26" s="38"/>
      <c r="V26" s="38"/>
      <c r="W26" s="1">
        <v>15</v>
      </c>
    </row>
    <row r="27" spans="1:23" x14ac:dyDescent="0.2">
      <c r="A27" s="32">
        <v>16</v>
      </c>
      <c r="B27" s="33" t="s">
        <v>47</v>
      </c>
      <c r="C27" s="33">
        <v>1823373766</v>
      </c>
      <c r="D27" s="34" t="s">
        <v>54</v>
      </c>
      <c r="E27" s="34">
        <f>MATCH(C27,Данные!$D$1:$D$65536,0)</f>
        <v>4</v>
      </c>
      <c r="F27" s="43">
        <v>109</v>
      </c>
      <c r="G27" s="43">
        <f>IF(H27 &gt; 0, MAX(H$12:H$32) / H27, 0)</f>
        <v>1</v>
      </c>
      <c r="H27" s="43">
        <v>15</v>
      </c>
      <c r="I27" s="43">
        <f>F27*G27</f>
        <v>109</v>
      </c>
      <c r="J27" s="34">
        <v>37</v>
      </c>
      <c r="K27" s="34">
        <v>5</v>
      </c>
      <c r="L27" s="43">
        <f>IF(K27 &gt; 0,J27/K27,0)</f>
        <v>7.4</v>
      </c>
      <c r="M27" s="34">
        <f>MIN($P27:V27)</f>
        <v>7</v>
      </c>
      <c r="N27" s="34"/>
      <c r="O27" s="34">
        <v>5</v>
      </c>
      <c r="P27" s="38">
        <v>9</v>
      </c>
      <c r="Q27" s="38" t="s">
        <v>91</v>
      </c>
      <c r="R27" s="38">
        <v>7</v>
      </c>
      <c r="S27" s="38"/>
      <c r="T27" s="38">
        <v>7</v>
      </c>
      <c r="U27" s="38"/>
      <c r="V27" s="38" t="s">
        <v>91</v>
      </c>
      <c r="W27" s="1">
        <v>16</v>
      </c>
    </row>
    <row r="28" spans="1:23" x14ac:dyDescent="0.2">
      <c r="A28" s="35" t="s">
        <v>94</v>
      </c>
      <c r="B28" s="33" t="s">
        <v>36</v>
      </c>
      <c r="C28" s="33">
        <v>1641276918</v>
      </c>
      <c r="D28" s="34" t="s">
        <v>54</v>
      </c>
      <c r="E28" s="34">
        <f>MATCH(C28,Данные!$D$1:$D$65536,0)</f>
        <v>6</v>
      </c>
      <c r="F28" s="43">
        <v>48</v>
      </c>
      <c r="G28" s="43">
        <f>IF(H28 &gt; 0, MAX(H$12:H$32) / H28, 0)</f>
        <v>2.1428571428571428</v>
      </c>
      <c r="H28" s="43">
        <v>7</v>
      </c>
      <c r="I28" s="43">
        <f>F28*G28</f>
        <v>102.85714285714286</v>
      </c>
      <c r="J28" s="34">
        <v>21</v>
      </c>
      <c r="K28" s="34">
        <v>3</v>
      </c>
      <c r="L28" s="43">
        <f>IF(K28 &gt; 0,J28/K28,0)</f>
        <v>7</v>
      </c>
      <c r="M28" s="34">
        <f>MIN($P28:V28)</f>
        <v>6</v>
      </c>
      <c r="N28" s="34"/>
      <c r="O28" s="34">
        <v>3</v>
      </c>
      <c r="P28" s="38">
        <v>9</v>
      </c>
      <c r="Q28" s="38"/>
      <c r="R28" s="38">
        <v>6</v>
      </c>
      <c r="S28" s="38"/>
      <c r="T28" s="38">
        <v>6</v>
      </c>
      <c r="U28" s="38"/>
      <c r="V28" s="38"/>
      <c r="W28" s="1">
        <v>17</v>
      </c>
    </row>
    <row r="29" spans="1:23" x14ac:dyDescent="0.2">
      <c r="A29" s="36"/>
      <c r="B29" s="33" t="s">
        <v>52</v>
      </c>
      <c r="C29" s="33">
        <v>1641277164</v>
      </c>
      <c r="D29" s="34" t="s">
        <v>54</v>
      </c>
      <c r="E29" s="34">
        <f>MATCH(C29,Данные!$D$1:$D$65536,0)</f>
        <v>19</v>
      </c>
      <c r="F29" s="43">
        <v>48</v>
      </c>
      <c r="G29" s="43">
        <f>IF(H29 &gt; 0, MAX(H$12:H$32) / H29, 0)</f>
        <v>2.1428571428571428</v>
      </c>
      <c r="H29" s="43">
        <v>7</v>
      </c>
      <c r="I29" s="43">
        <f>F29*G29</f>
        <v>102.85714285714286</v>
      </c>
      <c r="J29" s="34">
        <v>21</v>
      </c>
      <c r="K29" s="34">
        <v>3</v>
      </c>
      <c r="L29" s="43">
        <f>IF(K29 &gt; 0,J29/K29,0)</f>
        <v>7</v>
      </c>
      <c r="M29" s="34">
        <f>MIN($P29:V29)</f>
        <v>6</v>
      </c>
      <c r="N29" s="34"/>
      <c r="O29" s="34">
        <v>3</v>
      </c>
      <c r="P29" s="38">
        <v>9</v>
      </c>
      <c r="Q29" s="38"/>
      <c r="R29" s="38">
        <v>6</v>
      </c>
      <c r="S29" s="38"/>
      <c r="T29" s="38">
        <v>6</v>
      </c>
      <c r="U29" s="38"/>
      <c r="V29" s="38"/>
      <c r="W29" s="1">
        <v>18</v>
      </c>
    </row>
    <row r="30" spans="1:23" x14ac:dyDescent="0.2">
      <c r="A30" s="32">
        <v>19</v>
      </c>
      <c r="B30" s="33" t="s">
        <v>40</v>
      </c>
      <c r="C30" s="33">
        <v>1642378526</v>
      </c>
      <c r="D30" s="34" t="s">
        <v>54</v>
      </c>
      <c r="E30" s="34">
        <f>MATCH(C30,Данные!$D$1:$D$65536,0)</f>
        <v>21</v>
      </c>
      <c r="F30" s="43">
        <v>44</v>
      </c>
      <c r="G30" s="43">
        <f>IF(H30 &gt; 0, MAX(H$12:H$32) / H30, 0)</f>
        <v>2.1428571428571428</v>
      </c>
      <c r="H30" s="43">
        <v>7</v>
      </c>
      <c r="I30" s="43">
        <f>F30*G30</f>
        <v>94.285714285714278</v>
      </c>
      <c r="J30" s="34">
        <v>19</v>
      </c>
      <c r="K30" s="34">
        <v>3</v>
      </c>
      <c r="L30" s="43">
        <f>IF(K30 &gt; 0,J30/K30,0)</f>
        <v>6.333333333333333</v>
      </c>
      <c r="M30" s="34">
        <f>MIN($P30:V30)</f>
        <v>5</v>
      </c>
      <c r="N30" s="34"/>
      <c r="O30" s="34">
        <v>3</v>
      </c>
      <c r="P30" s="38">
        <v>8</v>
      </c>
      <c r="Q30" s="38"/>
      <c r="R30" s="38">
        <v>6</v>
      </c>
      <c r="S30" s="38"/>
      <c r="T30" s="38">
        <v>5</v>
      </c>
      <c r="U30" s="38"/>
      <c r="V30" s="38"/>
      <c r="W30" s="1">
        <v>19</v>
      </c>
    </row>
    <row r="31" spans="1:23" x14ac:dyDescent="0.2">
      <c r="A31" s="32">
        <v>20</v>
      </c>
      <c r="B31" s="37" t="s">
        <v>53</v>
      </c>
      <c r="C31" s="33">
        <v>1642261692</v>
      </c>
      <c r="D31" s="34" t="s">
        <v>54</v>
      </c>
      <c r="E31" s="34">
        <f>MATCH(C31,Данные!$D$1:$D$65536,0)</f>
        <v>20</v>
      </c>
      <c r="F31" s="43">
        <v>25</v>
      </c>
      <c r="G31" s="43">
        <f>IF(H31 &gt; 0, MAX(H$12:H$32) / H31, 0)</f>
        <v>2.1428571428571428</v>
      </c>
      <c r="H31" s="43">
        <v>7</v>
      </c>
      <c r="I31" s="43">
        <f>F31*G31</f>
        <v>53.571428571428569</v>
      </c>
      <c r="J31" s="34">
        <v>10</v>
      </c>
      <c r="K31" s="34">
        <v>2</v>
      </c>
      <c r="L31" s="43">
        <f>IF(K31 &gt; 0,J31/K31,0)</f>
        <v>5</v>
      </c>
      <c r="M31" s="34">
        <f>MIN($P31:V31)</f>
        <v>5</v>
      </c>
      <c r="N31" s="34" t="s">
        <v>90</v>
      </c>
      <c r="O31" s="34">
        <v>2</v>
      </c>
      <c r="P31" s="39" t="s">
        <v>89</v>
      </c>
      <c r="Q31" s="38"/>
      <c r="R31" s="38">
        <v>5</v>
      </c>
      <c r="S31" s="38"/>
      <c r="T31" s="38">
        <v>5</v>
      </c>
      <c r="U31" s="38"/>
      <c r="V31" s="38"/>
      <c r="W31" s="1">
        <v>20</v>
      </c>
    </row>
    <row r="32" spans="1:23" x14ac:dyDescent="0.2">
      <c r="A32" s="32">
        <v>21</v>
      </c>
      <c r="B32" s="37" t="s">
        <v>49</v>
      </c>
      <c r="C32" s="33">
        <v>1641277136</v>
      </c>
      <c r="D32" s="34" t="s">
        <v>54</v>
      </c>
      <c r="E32" s="34">
        <f>MATCH(C32,Данные!$D$1:$D$65536,0)</f>
        <v>17</v>
      </c>
      <c r="F32" s="43">
        <v>18</v>
      </c>
      <c r="G32" s="43">
        <f>IF(H32 &gt; 0, MAX(H$12:H$32) / H32, 0)</f>
        <v>2.1428571428571428</v>
      </c>
      <c r="H32" s="43">
        <v>7</v>
      </c>
      <c r="I32" s="43">
        <f>F32*G32</f>
        <v>38.571428571428569</v>
      </c>
      <c r="J32" s="34">
        <v>9</v>
      </c>
      <c r="K32" s="34">
        <v>1</v>
      </c>
      <c r="L32" s="43">
        <f>IF(K32 &gt; 0,J32/K32,0)</f>
        <v>9</v>
      </c>
      <c r="M32" s="34">
        <f>MIN($P32:V32)</f>
        <v>9</v>
      </c>
      <c r="N32" s="34" t="s">
        <v>90</v>
      </c>
      <c r="O32" s="34">
        <v>1</v>
      </c>
      <c r="P32" s="38">
        <v>9</v>
      </c>
      <c r="Q32" s="38"/>
      <c r="R32" s="38"/>
      <c r="S32" s="39" t="s">
        <v>89</v>
      </c>
      <c r="T32" s="38"/>
      <c r="U32" s="39" t="s">
        <v>89</v>
      </c>
      <c r="V32" s="38"/>
      <c r="W32" s="1">
        <v>21</v>
      </c>
    </row>
  </sheetData>
  <mergeCells count="20">
    <mergeCell ref="A14:A15"/>
    <mergeCell ref="A18:A21"/>
    <mergeCell ref="A28:A29"/>
    <mergeCell ref="O8:O11"/>
    <mergeCell ref="K8:K11"/>
    <mergeCell ref="G8:G11"/>
    <mergeCell ref="A11:D11"/>
    <mergeCell ref="F8:F11"/>
    <mergeCell ref="I8:I11"/>
    <mergeCell ref="J8:J11"/>
    <mergeCell ref="N8:N11"/>
    <mergeCell ref="A8:A10"/>
    <mergeCell ref="H8:H11"/>
    <mergeCell ref="C8:C10"/>
    <mergeCell ref="B8:B10"/>
    <mergeCell ref="P8:V8"/>
    <mergeCell ref="P9:V9"/>
    <mergeCell ref="M8:M11"/>
    <mergeCell ref="D8:D10"/>
    <mergeCell ref="L8:L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23</xdr:col>
                <xdr:colOff>0</xdr:colOff>
                <xdr:row>0</xdr:row>
                <xdr:rowOff>85725</xdr:rowOff>
              </from>
              <to>
                <xdr:col>24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67"/>
  <sheetViews>
    <sheetView topLeftCell="B1" workbookViewId="0">
      <selection activeCell="T2" sqref="T2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28</v>
      </c>
      <c r="Q1" s="14" t="s">
        <v>29</v>
      </c>
      <c r="R1" s="14" t="s">
        <v>30</v>
      </c>
      <c r="S1" s="14" t="s">
        <v>21</v>
      </c>
      <c r="T1" s="20" t="s">
        <v>31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1927309541</v>
      </c>
      <c r="B3" s="15">
        <v>8</v>
      </c>
      <c r="C3" s="15" t="s">
        <v>54</v>
      </c>
      <c r="D3" s="15">
        <v>1641276875</v>
      </c>
      <c r="E3" s="7" t="s">
        <v>33</v>
      </c>
      <c r="F3" s="15" t="s">
        <v>55</v>
      </c>
      <c r="G3" s="7" t="s">
        <v>56</v>
      </c>
      <c r="H3" s="15">
        <v>2</v>
      </c>
      <c r="I3" s="15" t="s">
        <v>57</v>
      </c>
      <c r="J3" s="15" t="s">
        <v>58</v>
      </c>
      <c r="L3" s="15">
        <v>16</v>
      </c>
      <c r="M3" s="15">
        <v>2</v>
      </c>
      <c r="N3" s="15">
        <v>1</v>
      </c>
      <c r="O3" s="15">
        <v>1</v>
      </c>
      <c r="P3">
        <v>1792487442</v>
      </c>
      <c r="Q3">
        <v>2098</v>
      </c>
      <c r="S3" t="s">
        <v>59</v>
      </c>
      <c r="T3">
        <v>0</v>
      </c>
      <c r="U3" t="s">
        <v>60</v>
      </c>
      <c r="V3">
        <f>MATCH(D3,Отчет!$C$1:$C$65536,0)</f>
        <v>16</v>
      </c>
    </row>
    <row r="4" spans="1:22" x14ac:dyDescent="0.2">
      <c r="A4" s="15">
        <v>1927309625</v>
      </c>
      <c r="B4" s="15">
        <v>9</v>
      </c>
      <c r="C4" s="15" t="s">
        <v>54</v>
      </c>
      <c r="D4" s="15">
        <v>1823373766</v>
      </c>
      <c r="E4" s="7" t="s">
        <v>47</v>
      </c>
      <c r="F4" s="15" t="s">
        <v>61</v>
      </c>
      <c r="G4" s="7" t="s">
        <v>56</v>
      </c>
      <c r="H4" s="15">
        <v>2</v>
      </c>
      <c r="I4" s="15" t="s">
        <v>57</v>
      </c>
      <c r="J4" s="15" t="s">
        <v>58</v>
      </c>
      <c r="L4" s="15">
        <v>18</v>
      </c>
      <c r="M4" s="15">
        <v>2</v>
      </c>
      <c r="N4" s="15">
        <v>1</v>
      </c>
      <c r="O4" s="15">
        <v>1</v>
      </c>
      <c r="P4">
        <v>1792487442</v>
      </c>
      <c r="Q4">
        <v>2098</v>
      </c>
      <c r="S4" t="s">
        <v>59</v>
      </c>
      <c r="T4">
        <v>0</v>
      </c>
      <c r="U4" t="s">
        <v>60</v>
      </c>
      <c r="V4">
        <f>MATCH(D4,Отчет!$C$1:$C$65536,0)</f>
        <v>27</v>
      </c>
    </row>
    <row r="5" spans="1:22" x14ac:dyDescent="0.2">
      <c r="A5" s="15">
        <v>1927309554</v>
      </c>
      <c r="B5" s="15">
        <v>10</v>
      </c>
      <c r="C5" s="15" t="s">
        <v>54</v>
      </c>
      <c r="D5" s="15">
        <v>1641276903</v>
      </c>
      <c r="E5" s="7" t="s">
        <v>35</v>
      </c>
      <c r="F5" s="15" t="s">
        <v>62</v>
      </c>
      <c r="G5" s="7" t="s">
        <v>56</v>
      </c>
      <c r="H5" s="15">
        <v>2</v>
      </c>
      <c r="I5" s="15" t="s">
        <v>57</v>
      </c>
      <c r="J5" s="15" t="s">
        <v>58</v>
      </c>
      <c r="L5" s="15">
        <v>20</v>
      </c>
      <c r="M5" s="15">
        <v>2</v>
      </c>
      <c r="N5" s="15">
        <v>1</v>
      </c>
      <c r="O5" s="15">
        <v>1</v>
      </c>
      <c r="P5">
        <v>1792487442</v>
      </c>
      <c r="Q5">
        <v>2098</v>
      </c>
      <c r="S5" t="s">
        <v>59</v>
      </c>
      <c r="T5">
        <v>0</v>
      </c>
      <c r="U5" t="s">
        <v>60</v>
      </c>
      <c r="V5">
        <f>MATCH(D5,Отчет!$C$1:$C$65536,0)</f>
        <v>24</v>
      </c>
    </row>
    <row r="6" spans="1:22" x14ac:dyDescent="0.2">
      <c r="A6" s="15">
        <v>1927309558</v>
      </c>
      <c r="B6" s="15">
        <v>9</v>
      </c>
      <c r="C6" s="15" t="s">
        <v>54</v>
      </c>
      <c r="D6" s="15">
        <v>1641276918</v>
      </c>
      <c r="E6" s="7" t="s">
        <v>36</v>
      </c>
      <c r="F6" s="15" t="s">
        <v>63</v>
      </c>
      <c r="G6" s="7" t="s">
        <v>56</v>
      </c>
      <c r="H6" s="15">
        <v>2</v>
      </c>
      <c r="I6" s="15" t="s">
        <v>57</v>
      </c>
      <c r="J6" s="15" t="s">
        <v>58</v>
      </c>
      <c r="L6" s="15">
        <v>18</v>
      </c>
      <c r="M6" s="15">
        <v>2</v>
      </c>
      <c r="N6" s="15">
        <v>1</v>
      </c>
      <c r="O6" s="15">
        <v>1</v>
      </c>
      <c r="P6">
        <v>1792487442</v>
      </c>
      <c r="Q6">
        <v>2098</v>
      </c>
      <c r="S6" t="s">
        <v>59</v>
      </c>
      <c r="T6">
        <v>0</v>
      </c>
      <c r="U6" t="s">
        <v>60</v>
      </c>
      <c r="V6">
        <f>MATCH(D6,Отчет!$C$1:$C$65536,0)</f>
        <v>28</v>
      </c>
    </row>
    <row r="7" spans="1:22" x14ac:dyDescent="0.2">
      <c r="A7" s="15">
        <v>1927309563</v>
      </c>
      <c r="B7" s="15">
        <v>10</v>
      </c>
      <c r="C7" s="15" t="s">
        <v>54</v>
      </c>
      <c r="D7" s="15">
        <v>1641276931</v>
      </c>
      <c r="E7" s="7" t="s">
        <v>51</v>
      </c>
      <c r="F7" s="15" t="s">
        <v>64</v>
      </c>
      <c r="G7" s="7" t="s">
        <v>56</v>
      </c>
      <c r="H7" s="15">
        <v>2</v>
      </c>
      <c r="I7" s="15" t="s">
        <v>57</v>
      </c>
      <c r="J7" s="15" t="s">
        <v>58</v>
      </c>
      <c r="L7" s="15">
        <v>20</v>
      </c>
      <c r="M7" s="15">
        <v>2</v>
      </c>
      <c r="N7" s="15">
        <v>1</v>
      </c>
      <c r="O7" s="15">
        <v>1</v>
      </c>
      <c r="P7">
        <v>1792487442</v>
      </c>
      <c r="Q7">
        <v>2098</v>
      </c>
      <c r="S7" t="s">
        <v>59</v>
      </c>
      <c r="T7">
        <v>0</v>
      </c>
      <c r="U7" t="s">
        <v>60</v>
      </c>
      <c r="V7">
        <f>MATCH(D7,Отчет!$C$1:$C$65536,0)</f>
        <v>13</v>
      </c>
    </row>
    <row r="8" spans="1:22" x14ac:dyDescent="0.2">
      <c r="A8" s="15">
        <v>1927309569</v>
      </c>
      <c r="B8" s="15">
        <v>10</v>
      </c>
      <c r="C8" s="15" t="s">
        <v>54</v>
      </c>
      <c r="D8" s="15">
        <v>1641276945</v>
      </c>
      <c r="E8" s="7" t="s">
        <v>37</v>
      </c>
      <c r="F8" s="15" t="s">
        <v>65</v>
      </c>
      <c r="G8" s="7" t="s">
        <v>56</v>
      </c>
      <c r="H8" s="15">
        <v>2</v>
      </c>
      <c r="I8" s="15" t="s">
        <v>57</v>
      </c>
      <c r="J8" s="15" t="s">
        <v>58</v>
      </c>
      <c r="L8" s="15">
        <v>20</v>
      </c>
      <c r="M8" s="15">
        <v>2</v>
      </c>
      <c r="N8" s="15">
        <v>1</v>
      </c>
      <c r="O8" s="15">
        <v>1</v>
      </c>
      <c r="P8">
        <v>1792487442</v>
      </c>
      <c r="Q8">
        <v>2098</v>
      </c>
      <c r="S8" t="s">
        <v>59</v>
      </c>
      <c r="T8">
        <v>0</v>
      </c>
      <c r="U8" t="s">
        <v>60</v>
      </c>
      <c r="V8">
        <f>MATCH(D8,Отчет!$C$1:$C$65536,0)</f>
        <v>14</v>
      </c>
    </row>
    <row r="9" spans="1:22" x14ac:dyDescent="0.2">
      <c r="A9" s="15">
        <v>1927309574</v>
      </c>
      <c r="B9" s="15">
        <v>8</v>
      </c>
      <c r="C9" s="15" t="s">
        <v>54</v>
      </c>
      <c r="D9" s="15">
        <v>1641276960</v>
      </c>
      <c r="E9" s="7" t="s">
        <v>38</v>
      </c>
      <c r="F9" s="15" t="s">
        <v>66</v>
      </c>
      <c r="G9" s="7" t="s">
        <v>56</v>
      </c>
      <c r="H9" s="15">
        <v>2</v>
      </c>
      <c r="I9" s="15" t="s">
        <v>57</v>
      </c>
      <c r="J9" s="15" t="s">
        <v>58</v>
      </c>
      <c r="L9" s="15">
        <v>16</v>
      </c>
      <c r="M9" s="15">
        <v>2</v>
      </c>
      <c r="N9" s="15">
        <v>1</v>
      </c>
      <c r="O9" s="15">
        <v>1</v>
      </c>
      <c r="P9">
        <v>1792487442</v>
      </c>
      <c r="Q9">
        <v>2098</v>
      </c>
      <c r="S9" t="s">
        <v>59</v>
      </c>
      <c r="T9">
        <v>0</v>
      </c>
      <c r="U9" t="s">
        <v>60</v>
      </c>
      <c r="V9">
        <f>MATCH(D9,Отчет!$C$1:$C$65536,0)</f>
        <v>25</v>
      </c>
    </row>
    <row r="10" spans="1:22" x14ac:dyDescent="0.2">
      <c r="A10" s="15">
        <v>1927309579</v>
      </c>
      <c r="B10" s="15">
        <v>10</v>
      </c>
      <c r="C10" s="15" t="s">
        <v>54</v>
      </c>
      <c r="D10" s="15">
        <v>1641276973</v>
      </c>
      <c r="E10" s="7" t="s">
        <v>39</v>
      </c>
      <c r="F10" s="15" t="s">
        <v>67</v>
      </c>
      <c r="G10" s="7" t="s">
        <v>56</v>
      </c>
      <c r="H10" s="15">
        <v>2</v>
      </c>
      <c r="I10" s="15" t="s">
        <v>57</v>
      </c>
      <c r="J10" s="15" t="s">
        <v>58</v>
      </c>
      <c r="L10" s="15">
        <v>20</v>
      </c>
      <c r="M10" s="15">
        <v>2</v>
      </c>
      <c r="N10" s="15">
        <v>1</v>
      </c>
      <c r="O10" s="15">
        <v>1</v>
      </c>
      <c r="P10">
        <v>1792487442</v>
      </c>
      <c r="Q10">
        <v>2098</v>
      </c>
      <c r="S10" t="s">
        <v>59</v>
      </c>
      <c r="T10">
        <v>0</v>
      </c>
      <c r="U10" t="s">
        <v>60</v>
      </c>
      <c r="V10">
        <f>MATCH(D10,Отчет!$C$1:$C$65536,0)</f>
        <v>18</v>
      </c>
    </row>
    <row r="11" spans="1:22" x14ac:dyDescent="0.2">
      <c r="A11" s="15">
        <v>1927309595</v>
      </c>
      <c r="B11" s="15">
        <v>10</v>
      </c>
      <c r="C11" s="15" t="s">
        <v>54</v>
      </c>
      <c r="D11" s="15">
        <v>1641276988</v>
      </c>
      <c r="E11" s="7" t="s">
        <v>42</v>
      </c>
      <c r="F11" s="15" t="s">
        <v>68</v>
      </c>
      <c r="G11" s="7" t="s">
        <v>56</v>
      </c>
      <c r="H11" s="15">
        <v>2</v>
      </c>
      <c r="I11" s="15" t="s">
        <v>57</v>
      </c>
      <c r="J11" s="15" t="s">
        <v>58</v>
      </c>
      <c r="L11" s="15">
        <v>20</v>
      </c>
      <c r="M11" s="15">
        <v>2</v>
      </c>
      <c r="N11" s="15">
        <v>1</v>
      </c>
      <c r="O11" s="15">
        <v>1</v>
      </c>
      <c r="P11">
        <v>1792487442</v>
      </c>
      <c r="Q11">
        <v>2098</v>
      </c>
      <c r="S11" t="s">
        <v>59</v>
      </c>
      <c r="T11">
        <v>0</v>
      </c>
      <c r="U11" t="s">
        <v>60</v>
      </c>
      <c r="V11">
        <f>MATCH(D11,Отчет!$C$1:$C$65536,0)</f>
        <v>15</v>
      </c>
    </row>
    <row r="12" spans="1:22" x14ac:dyDescent="0.2">
      <c r="A12" s="15">
        <v>1927309600</v>
      </c>
      <c r="B12" s="15">
        <v>10</v>
      </c>
      <c r="C12" s="15" t="s">
        <v>54</v>
      </c>
      <c r="D12" s="15">
        <v>1641277004</v>
      </c>
      <c r="E12" s="7" t="s">
        <v>43</v>
      </c>
      <c r="F12" s="15" t="s">
        <v>69</v>
      </c>
      <c r="G12" s="7" t="s">
        <v>56</v>
      </c>
      <c r="H12" s="15">
        <v>2</v>
      </c>
      <c r="I12" s="15" t="s">
        <v>57</v>
      </c>
      <c r="J12" s="15" t="s">
        <v>58</v>
      </c>
      <c r="L12" s="15">
        <v>20</v>
      </c>
      <c r="M12" s="15">
        <v>2</v>
      </c>
      <c r="N12" s="15">
        <v>1</v>
      </c>
      <c r="O12" s="15">
        <v>1</v>
      </c>
      <c r="P12">
        <v>1792487442</v>
      </c>
      <c r="Q12">
        <v>2098</v>
      </c>
      <c r="S12" t="s">
        <v>59</v>
      </c>
      <c r="T12">
        <v>0</v>
      </c>
      <c r="U12" t="s">
        <v>60</v>
      </c>
      <c r="V12">
        <f>MATCH(D12,Отчет!$C$1:$C$65536,0)</f>
        <v>17</v>
      </c>
    </row>
    <row r="13" spans="1:22" x14ac:dyDescent="0.2">
      <c r="A13" s="15">
        <v>1927309605</v>
      </c>
      <c r="B13" s="15">
        <v>9</v>
      </c>
      <c r="C13" s="15" t="s">
        <v>54</v>
      </c>
      <c r="D13" s="15">
        <v>1641277022</v>
      </c>
      <c r="E13" s="7" t="s">
        <v>44</v>
      </c>
      <c r="F13" s="15" t="s">
        <v>70</v>
      </c>
      <c r="G13" s="7" t="s">
        <v>56</v>
      </c>
      <c r="H13" s="15">
        <v>2</v>
      </c>
      <c r="I13" s="15" t="s">
        <v>57</v>
      </c>
      <c r="J13" s="15" t="s">
        <v>58</v>
      </c>
      <c r="L13" s="15">
        <v>18</v>
      </c>
      <c r="M13" s="15">
        <v>2</v>
      </c>
      <c r="N13" s="15">
        <v>1</v>
      </c>
      <c r="O13" s="15">
        <v>1</v>
      </c>
      <c r="P13">
        <v>1792487442</v>
      </c>
      <c r="Q13">
        <v>2098</v>
      </c>
      <c r="S13" t="s">
        <v>59</v>
      </c>
      <c r="T13">
        <v>0</v>
      </c>
      <c r="U13" t="s">
        <v>60</v>
      </c>
      <c r="V13">
        <f>MATCH(D13,Отчет!$C$1:$C$65536,0)</f>
        <v>19</v>
      </c>
    </row>
    <row r="14" spans="1:22" x14ac:dyDescent="0.2">
      <c r="A14" s="15">
        <v>1927309610</v>
      </c>
      <c r="B14" s="15">
        <v>10</v>
      </c>
      <c r="C14" s="15" t="s">
        <v>54</v>
      </c>
      <c r="D14" s="15">
        <v>1641277037</v>
      </c>
      <c r="E14" s="7" t="s">
        <v>45</v>
      </c>
      <c r="F14" s="15" t="s">
        <v>71</v>
      </c>
      <c r="G14" s="7" t="s">
        <v>56</v>
      </c>
      <c r="H14" s="15">
        <v>2</v>
      </c>
      <c r="I14" s="15" t="s">
        <v>57</v>
      </c>
      <c r="J14" s="15" t="s">
        <v>58</v>
      </c>
      <c r="L14" s="15">
        <v>20</v>
      </c>
      <c r="M14" s="15">
        <v>2</v>
      </c>
      <c r="N14" s="15">
        <v>1</v>
      </c>
      <c r="O14" s="15">
        <v>1</v>
      </c>
      <c r="P14">
        <v>1792487442</v>
      </c>
      <c r="Q14">
        <v>2098</v>
      </c>
      <c r="S14" t="s">
        <v>59</v>
      </c>
      <c r="T14">
        <v>0</v>
      </c>
      <c r="U14" t="s">
        <v>60</v>
      </c>
      <c r="V14">
        <f>MATCH(D14,Отчет!$C$1:$C$65536,0)</f>
        <v>22</v>
      </c>
    </row>
    <row r="15" spans="1:22" x14ac:dyDescent="0.2">
      <c r="A15" s="15">
        <v>1927309615</v>
      </c>
      <c r="B15" s="15">
        <v>9</v>
      </c>
      <c r="C15" s="15" t="s">
        <v>54</v>
      </c>
      <c r="D15" s="15">
        <v>1641277053</v>
      </c>
      <c r="E15" s="7" t="s">
        <v>46</v>
      </c>
      <c r="F15" s="15" t="s">
        <v>72</v>
      </c>
      <c r="G15" s="7" t="s">
        <v>56</v>
      </c>
      <c r="H15" s="15">
        <v>2</v>
      </c>
      <c r="I15" s="15" t="s">
        <v>57</v>
      </c>
      <c r="J15" s="15" t="s">
        <v>58</v>
      </c>
      <c r="L15" s="15">
        <v>18</v>
      </c>
      <c r="M15" s="15">
        <v>2</v>
      </c>
      <c r="N15" s="15">
        <v>1</v>
      </c>
      <c r="O15" s="15">
        <v>1</v>
      </c>
      <c r="P15">
        <v>1792487442</v>
      </c>
      <c r="Q15">
        <v>2098</v>
      </c>
      <c r="S15" t="s">
        <v>59</v>
      </c>
      <c r="T15">
        <v>0</v>
      </c>
      <c r="U15" t="s">
        <v>60</v>
      </c>
      <c r="V15">
        <f>MATCH(D15,Отчет!$C$1:$C$65536,0)</f>
        <v>20</v>
      </c>
    </row>
    <row r="16" spans="1:22" x14ac:dyDescent="0.2">
      <c r="A16" s="15">
        <v>1927309630</v>
      </c>
      <c r="B16" s="15">
        <v>9</v>
      </c>
      <c r="C16" s="15" t="s">
        <v>54</v>
      </c>
      <c r="D16" s="15">
        <v>1641277121</v>
      </c>
      <c r="E16" s="7" t="s">
        <v>48</v>
      </c>
      <c r="F16" s="15" t="s">
        <v>73</v>
      </c>
      <c r="G16" s="7" t="s">
        <v>56</v>
      </c>
      <c r="H16" s="15">
        <v>2</v>
      </c>
      <c r="I16" s="15" t="s">
        <v>57</v>
      </c>
      <c r="J16" s="15" t="s">
        <v>58</v>
      </c>
      <c r="L16" s="15">
        <v>18</v>
      </c>
      <c r="M16" s="15">
        <v>2</v>
      </c>
      <c r="N16" s="15">
        <v>1</v>
      </c>
      <c r="O16" s="15">
        <v>1</v>
      </c>
      <c r="P16">
        <v>1792487442</v>
      </c>
      <c r="Q16">
        <v>2098</v>
      </c>
      <c r="S16" t="s">
        <v>59</v>
      </c>
      <c r="T16">
        <v>0</v>
      </c>
      <c r="U16" t="s">
        <v>60</v>
      </c>
      <c r="V16">
        <f>MATCH(D16,Отчет!$C$1:$C$65536,0)</f>
        <v>23</v>
      </c>
    </row>
    <row r="17" spans="1:22" x14ac:dyDescent="0.2">
      <c r="A17" s="15">
        <v>1927309636</v>
      </c>
      <c r="B17" s="15">
        <v>9</v>
      </c>
      <c r="C17" s="15" t="s">
        <v>54</v>
      </c>
      <c r="D17" s="15">
        <v>1641277136</v>
      </c>
      <c r="E17" s="7" t="s">
        <v>49</v>
      </c>
      <c r="F17" s="15" t="s">
        <v>74</v>
      </c>
      <c r="G17" s="7" t="s">
        <v>56</v>
      </c>
      <c r="H17" s="15">
        <v>2</v>
      </c>
      <c r="I17" s="15" t="s">
        <v>57</v>
      </c>
      <c r="J17" s="15" t="s">
        <v>58</v>
      </c>
      <c r="L17" s="15">
        <v>18</v>
      </c>
      <c r="M17" s="15">
        <v>2</v>
      </c>
      <c r="N17" s="15">
        <v>1</v>
      </c>
      <c r="O17" s="15">
        <v>1</v>
      </c>
      <c r="P17">
        <v>1792487442</v>
      </c>
      <c r="Q17">
        <v>2098</v>
      </c>
      <c r="R17" t="s">
        <v>75</v>
      </c>
      <c r="S17" t="s">
        <v>59</v>
      </c>
      <c r="T17">
        <v>0</v>
      </c>
      <c r="U17" t="s">
        <v>60</v>
      </c>
      <c r="V17">
        <f>MATCH(D17,Отчет!$C$1:$C$65536,0)</f>
        <v>32</v>
      </c>
    </row>
    <row r="18" spans="1:22" x14ac:dyDescent="0.2">
      <c r="A18" s="15">
        <v>1927309642</v>
      </c>
      <c r="B18" s="15">
        <v>9</v>
      </c>
      <c r="C18" s="15" t="s">
        <v>54</v>
      </c>
      <c r="D18" s="15">
        <v>1641277151</v>
      </c>
      <c r="E18" s="7" t="s">
        <v>50</v>
      </c>
      <c r="F18" s="15" t="s">
        <v>76</v>
      </c>
      <c r="G18" s="7" t="s">
        <v>56</v>
      </c>
      <c r="H18" s="15">
        <v>2</v>
      </c>
      <c r="I18" s="15" t="s">
        <v>57</v>
      </c>
      <c r="J18" s="15" t="s">
        <v>58</v>
      </c>
      <c r="L18" s="15">
        <v>18</v>
      </c>
      <c r="M18" s="15">
        <v>2</v>
      </c>
      <c r="N18" s="15">
        <v>1</v>
      </c>
      <c r="O18" s="15">
        <v>1</v>
      </c>
      <c r="P18">
        <v>1792487442</v>
      </c>
      <c r="Q18">
        <v>2098</v>
      </c>
      <c r="S18" t="s">
        <v>59</v>
      </c>
      <c r="T18">
        <v>0</v>
      </c>
      <c r="U18" t="s">
        <v>60</v>
      </c>
      <c r="V18">
        <f>MATCH(D18,Отчет!$C$1:$C$65536,0)</f>
        <v>21</v>
      </c>
    </row>
    <row r="19" spans="1:22" x14ac:dyDescent="0.2">
      <c r="A19" s="15">
        <v>1927309647</v>
      </c>
      <c r="B19" s="15">
        <v>9</v>
      </c>
      <c r="C19" s="15" t="s">
        <v>54</v>
      </c>
      <c r="D19" s="15">
        <v>1641277164</v>
      </c>
      <c r="E19" s="7" t="s">
        <v>52</v>
      </c>
      <c r="F19" s="15" t="s">
        <v>77</v>
      </c>
      <c r="G19" s="7" t="s">
        <v>56</v>
      </c>
      <c r="H19" s="15">
        <v>2</v>
      </c>
      <c r="I19" s="15" t="s">
        <v>57</v>
      </c>
      <c r="J19" s="15" t="s">
        <v>58</v>
      </c>
      <c r="L19" s="15">
        <v>18</v>
      </c>
      <c r="M19" s="15">
        <v>2</v>
      </c>
      <c r="N19" s="15">
        <v>1</v>
      </c>
      <c r="O19" s="15">
        <v>1</v>
      </c>
      <c r="P19">
        <v>1792487442</v>
      </c>
      <c r="Q19">
        <v>2098</v>
      </c>
      <c r="S19" t="s">
        <v>59</v>
      </c>
      <c r="T19">
        <v>0</v>
      </c>
      <c r="U19" t="s">
        <v>60</v>
      </c>
      <c r="V19">
        <f>MATCH(D19,Отчет!$C$1:$C$65536,0)</f>
        <v>29</v>
      </c>
    </row>
    <row r="20" spans="1:22" x14ac:dyDescent="0.2">
      <c r="A20" s="15">
        <v>1927309651</v>
      </c>
      <c r="C20" s="15" t="s">
        <v>54</v>
      </c>
      <c r="D20" s="15">
        <v>1642261692</v>
      </c>
      <c r="E20" s="7" t="s">
        <v>53</v>
      </c>
      <c r="F20" s="15" t="s">
        <v>78</v>
      </c>
      <c r="G20" s="7" t="s">
        <v>56</v>
      </c>
      <c r="H20" s="15">
        <v>2</v>
      </c>
      <c r="I20" s="15" t="s">
        <v>57</v>
      </c>
      <c r="J20" s="15" t="s">
        <v>58</v>
      </c>
      <c r="L20" s="15">
        <v>0</v>
      </c>
      <c r="M20" s="15">
        <v>2</v>
      </c>
      <c r="O20" s="15">
        <v>0</v>
      </c>
      <c r="P20">
        <v>1792487442</v>
      </c>
      <c r="Q20">
        <v>2098</v>
      </c>
      <c r="S20" t="s">
        <v>59</v>
      </c>
      <c r="T20">
        <v>0</v>
      </c>
      <c r="U20" t="s">
        <v>60</v>
      </c>
      <c r="V20">
        <f>MATCH(D20,Отчет!$C$1:$C$65536,0)</f>
        <v>31</v>
      </c>
    </row>
    <row r="21" spans="1:22" x14ac:dyDescent="0.2">
      <c r="A21" s="15">
        <v>1927309584</v>
      </c>
      <c r="B21" s="15">
        <v>8</v>
      </c>
      <c r="C21" s="15" t="s">
        <v>54</v>
      </c>
      <c r="D21" s="15">
        <v>1642378526</v>
      </c>
      <c r="E21" s="7" t="s">
        <v>40</v>
      </c>
      <c r="F21" s="15" t="s">
        <v>79</v>
      </c>
      <c r="G21" s="7" t="s">
        <v>56</v>
      </c>
      <c r="H21" s="15">
        <v>2</v>
      </c>
      <c r="I21" s="15" t="s">
        <v>57</v>
      </c>
      <c r="J21" s="15" t="s">
        <v>58</v>
      </c>
      <c r="L21" s="15">
        <v>16</v>
      </c>
      <c r="M21" s="15">
        <v>2</v>
      </c>
      <c r="N21" s="15">
        <v>1</v>
      </c>
      <c r="O21" s="15">
        <v>1</v>
      </c>
      <c r="P21">
        <v>1792487442</v>
      </c>
      <c r="Q21">
        <v>2098</v>
      </c>
      <c r="S21" t="s">
        <v>59</v>
      </c>
      <c r="T21">
        <v>0</v>
      </c>
      <c r="U21" t="s">
        <v>60</v>
      </c>
      <c r="V21">
        <f>MATCH(D21,Отчет!$C$1:$C$65536,0)</f>
        <v>30</v>
      </c>
    </row>
    <row r="22" spans="1:22" x14ac:dyDescent="0.2">
      <c r="A22" s="15">
        <v>1927309589</v>
      </c>
      <c r="B22" s="15">
        <v>9</v>
      </c>
      <c r="C22" s="15" t="s">
        <v>54</v>
      </c>
      <c r="D22" s="15">
        <v>1642904990</v>
      </c>
      <c r="E22" s="7" t="s">
        <v>41</v>
      </c>
      <c r="F22" s="15" t="s">
        <v>80</v>
      </c>
      <c r="G22" s="7" t="s">
        <v>56</v>
      </c>
      <c r="H22" s="15">
        <v>2</v>
      </c>
      <c r="I22" s="15" t="s">
        <v>57</v>
      </c>
      <c r="J22" s="15" t="s">
        <v>58</v>
      </c>
      <c r="L22" s="15">
        <v>18</v>
      </c>
      <c r="M22" s="15">
        <v>2</v>
      </c>
      <c r="N22" s="15">
        <v>1</v>
      </c>
      <c r="O22" s="15">
        <v>1</v>
      </c>
      <c r="P22">
        <v>1792487442</v>
      </c>
      <c r="Q22">
        <v>2098</v>
      </c>
      <c r="S22" t="s">
        <v>59</v>
      </c>
      <c r="T22">
        <v>0</v>
      </c>
      <c r="U22" t="s">
        <v>60</v>
      </c>
      <c r="V22">
        <f>MATCH(D22,Отчет!$C$1:$C$65536,0)</f>
        <v>26</v>
      </c>
    </row>
    <row r="23" spans="1:22" x14ac:dyDescent="0.2">
      <c r="A23" s="15">
        <v>1927309548</v>
      </c>
      <c r="B23" s="15">
        <v>10</v>
      </c>
      <c r="C23" s="15" t="s">
        <v>54</v>
      </c>
      <c r="D23" s="15">
        <v>1641276889</v>
      </c>
      <c r="E23" s="7" t="s">
        <v>34</v>
      </c>
      <c r="F23" s="15" t="s">
        <v>81</v>
      </c>
      <c r="G23" s="7" t="s">
        <v>56</v>
      </c>
      <c r="H23" s="15">
        <v>2</v>
      </c>
      <c r="I23" s="15" t="s">
        <v>57</v>
      </c>
      <c r="J23" s="15" t="s">
        <v>58</v>
      </c>
      <c r="L23" s="15">
        <v>20</v>
      </c>
      <c r="M23" s="15">
        <v>2</v>
      </c>
      <c r="N23" s="15">
        <v>1</v>
      </c>
      <c r="O23" s="15">
        <v>1</v>
      </c>
      <c r="P23">
        <v>1792487442</v>
      </c>
      <c r="Q23">
        <v>2098</v>
      </c>
      <c r="S23" t="s">
        <v>59</v>
      </c>
      <c r="T23">
        <v>0</v>
      </c>
      <c r="U23" t="s">
        <v>60</v>
      </c>
      <c r="V23">
        <f>MATCH(D23,Отчет!$C$1:$C$65536,0)</f>
        <v>12</v>
      </c>
    </row>
    <row r="24" spans="1:22" x14ac:dyDescent="0.2">
      <c r="A24" s="15">
        <v>1823438642</v>
      </c>
      <c r="B24" s="15">
        <v>7</v>
      </c>
      <c r="C24" s="15" t="s">
        <v>54</v>
      </c>
      <c r="D24" s="15">
        <v>1823373766</v>
      </c>
      <c r="E24" s="7" t="s">
        <v>47</v>
      </c>
      <c r="F24" s="15" t="s">
        <v>61</v>
      </c>
      <c r="G24" s="7" t="s">
        <v>82</v>
      </c>
      <c r="H24" s="15">
        <v>4</v>
      </c>
      <c r="I24" s="15" t="s">
        <v>57</v>
      </c>
      <c r="J24" s="15" t="s">
        <v>58</v>
      </c>
      <c r="L24" s="15">
        <v>0</v>
      </c>
      <c r="M24" s="15">
        <v>4</v>
      </c>
      <c r="N24" s="15">
        <v>1</v>
      </c>
      <c r="O24" s="15">
        <v>1</v>
      </c>
      <c r="P24">
        <v>1774892402</v>
      </c>
      <c r="Q24">
        <v>2098</v>
      </c>
      <c r="R24" t="s">
        <v>83</v>
      </c>
      <c r="S24" t="s">
        <v>59</v>
      </c>
      <c r="T24">
        <v>0</v>
      </c>
      <c r="U24" t="s">
        <v>60</v>
      </c>
      <c r="V24">
        <f>MATCH(D24,Отчет!$C$1:$C$65536,0)</f>
        <v>27</v>
      </c>
    </row>
    <row r="25" spans="1:22" x14ac:dyDescent="0.2">
      <c r="A25" s="15">
        <v>1927309733</v>
      </c>
      <c r="B25" s="15">
        <v>9</v>
      </c>
      <c r="C25" s="15" t="s">
        <v>54</v>
      </c>
      <c r="D25" s="15">
        <v>1641276875</v>
      </c>
      <c r="E25" s="7" t="s">
        <v>33</v>
      </c>
      <c r="F25" s="15" t="s">
        <v>55</v>
      </c>
      <c r="G25" s="7" t="s">
        <v>84</v>
      </c>
      <c r="H25" s="15">
        <v>3</v>
      </c>
      <c r="I25" s="15" t="s">
        <v>57</v>
      </c>
      <c r="J25" s="15" t="s">
        <v>58</v>
      </c>
      <c r="L25" s="15">
        <v>27</v>
      </c>
      <c r="M25" s="15">
        <v>3</v>
      </c>
      <c r="N25" s="15">
        <v>1</v>
      </c>
      <c r="O25" s="15">
        <v>1</v>
      </c>
      <c r="P25">
        <v>1792487442</v>
      </c>
      <c r="Q25">
        <v>2098</v>
      </c>
      <c r="S25" t="s">
        <v>59</v>
      </c>
      <c r="T25">
        <v>0</v>
      </c>
      <c r="U25" t="s">
        <v>60</v>
      </c>
      <c r="V25">
        <f>MATCH(D25,Отчет!$C$1:$C$65536,0)</f>
        <v>16</v>
      </c>
    </row>
    <row r="26" spans="1:22" x14ac:dyDescent="0.2">
      <c r="A26" s="15">
        <v>1927309737</v>
      </c>
      <c r="B26" s="15">
        <v>10</v>
      </c>
      <c r="C26" s="15" t="s">
        <v>54</v>
      </c>
      <c r="D26" s="15">
        <v>1641276889</v>
      </c>
      <c r="E26" s="7" t="s">
        <v>34</v>
      </c>
      <c r="F26" s="15" t="s">
        <v>81</v>
      </c>
      <c r="G26" s="7" t="s">
        <v>84</v>
      </c>
      <c r="H26" s="15">
        <v>3</v>
      </c>
      <c r="I26" s="15" t="s">
        <v>57</v>
      </c>
      <c r="J26" s="15" t="s">
        <v>58</v>
      </c>
      <c r="L26" s="15">
        <v>30</v>
      </c>
      <c r="M26" s="15">
        <v>3</v>
      </c>
      <c r="N26" s="15">
        <v>1</v>
      </c>
      <c r="O26" s="15">
        <v>1</v>
      </c>
      <c r="P26">
        <v>1792487442</v>
      </c>
      <c r="Q26">
        <v>2098</v>
      </c>
      <c r="S26" t="s">
        <v>59</v>
      </c>
      <c r="T26">
        <v>0</v>
      </c>
      <c r="U26" t="s">
        <v>60</v>
      </c>
      <c r="V26">
        <f>MATCH(D26,Отчет!$C$1:$C$65536,0)</f>
        <v>12</v>
      </c>
    </row>
    <row r="27" spans="1:22" x14ac:dyDescent="0.2">
      <c r="A27" s="15">
        <v>1927309745</v>
      </c>
      <c r="B27" s="15">
        <v>7</v>
      </c>
      <c r="C27" s="15" t="s">
        <v>54</v>
      </c>
      <c r="D27" s="15">
        <v>1641276903</v>
      </c>
      <c r="E27" s="7" t="s">
        <v>35</v>
      </c>
      <c r="F27" s="15" t="s">
        <v>62</v>
      </c>
      <c r="G27" s="7" t="s">
        <v>84</v>
      </c>
      <c r="H27" s="15">
        <v>3</v>
      </c>
      <c r="I27" s="15" t="s">
        <v>57</v>
      </c>
      <c r="J27" s="15" t="s">
        <v>58</v>
      </c>
      <c r="L27" s="15">
        <v>21</v>
      </c>
      <c r="M27" s="15">
        <v>3</v>
      </c>
      <c r="N27" s="15">
        <v>1</v>
      </c>
      <c r="O27" s="15">
        <v>1</v>
      </c>
      <c r="P27">
        <v>1792487442</v>
      </c>
      <c r="Q27">
        <v>2098</v>
      </c>
      <c r="S27" t="s">
        <v>59</v>
      </c>
      <c r="T27">
        <v>0</v>
      </c>
      <c r="U27" t="s">
        <v>60</v>
      </c>
      <c r="V27">
        <f>MATCH(D27,Отчет!$C$1:$C$65536,0)</f>
        <v>24</v>
      </c>
    </row>
    <row r="28" spans="1:22" x14ac:dyDescent="0.2">
      <c r="A28" s="15">
        <v>1927309749</v>
      </c>
      <c r="B28" s="15">
        <v>6</v>
      </c>
      <c r="C28" s="15" t="s">
        <v>54</v>
      </c>
      <c r="D28" s="15">
        <v>1641276918</v>
      </c>
      <c r="E28" s="7" t="s">
        <v>36</v>
      </c>
      <c r="F28" s="15" t="s">
        <v>63</v>
      </c>
      <c r="G28" s="7" t="s">
        <v>84</v>
      </c>
      <c r="H28" s="15">
        <v>3</v>
      </c>
      <c r="I28" s="15" t="s">
        <v>57</v>
      </c>
      <c r="J28" s="15" t="s">
        <v>58</v>
      </c>
      <c r="L28" s="15">
        <v>18</v>
      </c>
      <c r="M28" s="15">
        <v>3</v>
      </c>
      <c r="N28" s="15">
        <v>1</v>
      </c>
      <c r="O28" s="15">
        <v>1</v>
      </c>
      <c r="P28">
        <v>1792487442</v>
      </c>
      <c r="Q28">
        <v>2098</v>
      </c>
      <c r="S28" t="s">
        <v>59</v>
      </c>
      <c r="T28">
        <v>0</v>
      </c>
      <c r="U28" t="s">
        <v>60</v>
      </c>
      <c r="V28">
        <f>MATCH(D28,Отчет!$C$1:$C$65536,0)</f>
        <v>28</v>
      </c>
    </row>
    <row r="29" spans="1:22" x14ac:dyDescent="0.2">
      <c r="A29" s="15">
        <v>1927309755</v>
      </c>
      <c r="B29" s="15">
        <v>8</v>
      </c>
      <c r="C29" s="15" t="s">
        <v>54</v>
      </c>
      <c r="D29" s="15">
        <v>1641276931</v>
      </c>
      <c r="E29" s="7" t="s">
        <v>51</v>
      </c>
      <c r="F29" s="15" t="s">
        <v>64</v>
      </c>
      <c r="G29" s="7" t="s">
        <v>84</v>
      </c>
      <c r="H29" s="15">
        <v>3</v>
      </c>
      <c r="I29" s="15" t="s">
        <v>57</v>
      </c>
      <c r="J29" s="15" t="s">
        <v>58</v>
      </c>
      <c r="L29" s="15">
        <v>24</v>
      </c>
      <c r="M29" s="15">
        <v>3</v>
      </c>
      <c r="N29" s="15">
        <v>1</v>
      </c>
      <c r="O29" s="15">
        <v>1</v>
      </c>
      <c r="P29">
        <v>1792487442</v>
      </c>
      <c r="Q29">
        <v>2098</v>
      </c>
      <c r="S29" t="s">
        <v>59</v>
      </c>
      <c r="T29">
        <v>0</v>
      </c>
      <c r="U29" t="s">
        <v>60</v>
      </c>
      <c r="V29">
        <f>MATCH(D29,Отчет!$C$1:$C$65536,0)</f>
        <v>13</v>
      </c>
    </row>
    <row r="30" spans="1:22" x14ac:dyDescent="0.2">
      <c r="A30" s="15">
        <v>1927309763</v>
      </c>
      <c r="B30" s="15">
        <v>8</v>
      </c>
      <c r="C30" s="15" t="s">
        <v>54</v>
      </c>
      <c r="D30" s="15">
        <v>1641276945</v>
      </c>
      <c r="E30" s="7" t="s">
        <v>37</v>
      </c>
      <c r="F30" s="15" t="s">
        <v>65</v>
      </c>
      <c r="G30" s="7" t="s">
        <v>84</v>
      </c>
      <c r="H30" s="15">
        <v>3</v>
      </c>
      <c r="I30" s="15" t="s">
        <v>57</v>
      </c>
      <c r="J30" s="15" t="s">
        <v>58</v>
      </c>
      <c r="L30" s="15">
        <v>24</v>
      </c>
      <c r="M30" s="15">
        <v>3</v>
      </c>
      <c r="N30" s="15">
        <v>1</v>
      </c>
      <c r="O30" s="15">
        <v>1</v>
      </c>
      <c r="P30">
        <v>1792487442</v>
      </c>
      <c r="Q30">
        <v>2098</v>
      </c>
      <c r="S30" t="s">
        <v>59</v>
      </c>
      <c r="T30">
        <v>0</v>
      </c>
      <c r="U30" t="s">
        <v>60</v>
      </c>
      <c r="V30">
        <f>MATCH(D30,Отчет!$C$1:$C$65536,0)</f>
        <v>14</v>
      </c>
    </row>
    <row r="31" spans="1:22" x14ac:dyDescent="0.2">
      <c r="A31" s="15">
        <v>1927309770</v>
      </c>
      <c r="B31" s="15">
        <v>7</v>
      </c>
      <c r="C31" s="15" t="s">
        <v>54</v>
      </c>
      <c r="D31" s="15">
        <v>1641276960</v>
      </c>
      <c r="E31" s="7" t="s">
        <v>38</v>
      </c>
      <c r="F31" s="15" t="s">
        <v>66</v>
      </c>
      <c r="G31" s="7" t="s">
        <v>84</v>
      </c>
      <c r="H31" s="15">
        <v>3</v>
      </c>
      <c r="I31" s="15" t="s">
        <v>57</v>
      </c>
      <c r="J31" s="15" t="s">
        <v>58</v>
      </c>
      <c r="L31" s="15">
        <v>21</v>
      </c>
      <c r="M31" s="15">
        <v>3</v>
      </c>
      <c r="N31" s="15">
        <v>1</v>
      </c>
      <c r="O31" s="15">
        <v>1</v>
      </c>
      <c r="P31">
        <v>1792487442</v>
      </c>
      <c r="Q31">
        <v>2098</v>
      </c>
      <c r="S31" t="s">
        <v>59</v>
      </c>
      <c r="T31">
        <v>0</v>
      </c>
      <c r="U31" t="s">
        <v>60</v>
      </c>
      <c r="V31">
        <f>MATCH(D31,Отчет!$C$1:$C$65536,0)</f>
        <v>25</v>
      </c>
    </row>
    <row r="32" spans="1:22" x14ac:dyDescent="0.2">
      <c r="A32" s="15">
        <v>1927309775</v>
      </c>
      <c r="B32" s="15">
        <v>8</v>
      </c>
      <c r="C32" s="15" t="s">
        <v>54</v>
      </c>
      <c r="D32" s="15">
        <v>1641276973</v>
      </c>
      <c r="E32" s="7" t="s">
        <v>39</v>
      </c>
      <c r="F32" s="15" t="s">
        <v>67</v>
      </c>
      <c r="G32" s="7" t="s">
        <v>84</v>
      </c>
      <c r="H32" s="15">
        <v>3</v>
      </c>
      <c r="I32" s="15" t="s">
        <v>57</v>
      </c>
      <c r="J32" s="15" t="s">
        <v>58</v>
      </c>
      <c r="L32" s="15">
        <v>24</v>
      </c>
      <c r="M32" s="15">
        <v>3</v>
      </c>
      <c r="N32" s="15">
        <v>1</v>
      </c>
      <c r="O32" s="15">
        <v>1</v>
      </c>
      <c r="P32">
        <v>1792487442</v>
      </c>
      <c r="Q32">
        <v>2098</v>
      </c>
      <c r="S32" t="s">
        <v>59</v>
      </c>
      <c r="T32">
        <v>0</v>
      </c>
      <c r="U32" t="s">
        <v>60</v>
      </c>
      <c r="V32">
        <f>MATCH(D32,Отчет!$C$1:$C$65536,0)</f>
        <v>18</v>
      </c>
    </row>
    <row r="33" spans="1:22" x14ac:dyDescent="0.2">
      <c r="A33" s="15">
        <v>1927309793</v>
      </c>
      <c r="B33" s="15">
        <v>8</v>
      </c>
      <c r="C33" s="15" t="s">
        <v>54</v>
      </c>
      <c r="D33" s="15">
        <v>1641276988</v>
      </c>
      <c r="E33" s="7" t="s">
        <v>42</v>
      </c>
      <c r="F33" s="15" t="s">
        <v>68</v>
      </c>
      <c r="G33" s="7" t="s">
        <v>84</v>
      </c>
      <c r="H33" s="15">
        <v>3</v>
      </c>
      <c r="I33" s="15" t="s">
        <v>57</v>
      </c>
      <c r="J33" s="15" t="s">
        <v>58</v>
      </c>
      <c r="L33" s="15">
        <v>24</v>
      </c>
      <c r="M33" s="15">
        <v>3</v>
      </c>
      <c r="N33" s="15">
        <v>1</v>
      </c>
      <c r="O33" s="15">
        <v>1</v>
      </c>
      <c r="P33">
        <v>1792487442</v>
      </c>
      <c r="Q33">
        <v>2098</v>
      </c>
      <c r="S33" t="s">
        <v>59</v>
      </c>
      <c r="T33">
        <v>0</v>
      </c>
      <c r="U33" t="s">
        <v>60</v>
      </c>
      <c r="V33">
        <f>MATCH(D33,Отчет!$C$1:$C$65536,0)</f>
        <v>15</v>
      </c>
    </row>
    <row r="34" spans="1:22" x14ac:dyDescent="0.2">
      <c r="A34" s="15">
        <v>1927309797</v>
      </c>
      <c r="B34" s="15">
        <v>8</v>
      </c>
      <c r="C34" s="15" t="s">
        <v>54</v>
      </c>
      <c r="D34" s="15">
        <v>1641277004</v>
      </c>
      <c r="E34" s="7" t="s">
        <v>43</v>
      </c>
      <c r="F34" s="15" t="s">
        <v>69</v>
      </c>
      <c r="G34" s="7" t="s">
        <v>84</v>
      </c>
      <c r="H34" s="15">
        <v>3</v>
      </c>
      <c r="I34" s="15" t="s">
        <v>57</v>
      </c>
      <c r="J34" s="15" t="s">
        <v>58</v>
      </c>
      <c r="L34" s="15">
        <v>24</v>
      </c>
      <c r="M34" s="15">
        <v>3</v>
      </c>
      <c r="N34" s="15">
        <v>1</v>
      </c>
      <c r="O34" s="15">
        <v>1</v>
      </c>
      <c r="P34">
        <v>1792487442</v>
      </c>
      <c r="Q34">
        <v>2098</v>
      </c>
      <c r="S34" t="s">
        <v>59</v>
      </c>
      <c r="T34">
        <v>0</v>
      </c>
      <c r="U34" t="s">
        <v>60</v>
      </c>
      <c r="V34">
        <f>MATCH(D34,Отчет!$C$1:$C$65536,0)</f>
        <v>17</v>
      </c>
    </row>
    <row r="35" spans="1:22" x14ac:dyDescent="0.2">
      <c r="A35" s="15">
        <v>1927309804</v>
      </c>
      <c r="B35" s="15">
        <v>8</v>
      </c>
      <c r="C35" s="15" t="s">
        <v>54</v>
      </c>
      <c r="D35" s="15">
        <v>1641277022</v>
      </c>
      <c r="E35" s="7" t="s">
        <v>44</v>
      </c>
      <c r="F35" s="15" t="s">
        <v>70</v>
      </c>
      <c r="G35" s="7" t="s">
        <v>84</v>
      </c>
      <c r="H35" s="15">
        <v>3</v>
      </c>
      <c r="I35" s="15" t="s">
        <v>57</v>
      </c>
      <c r="J35" s="15" t="s">
        <v>58</v>
      </c>
      <c r="L35" s="15">
        <v>24</v>
      </c>
      <c r="M35" s="15">
        <v>3</v>
      </c>
      <c r="N35" s="15">
        <v>1</v>
      </c>
      <c r="O35" s="15">
        <v>1</v>
      </c>
      <c r="P35">
        <v>1792487442</v>
      </c>
      <c r="Q35">
        <v>2098</v>
      </c>
      <c r="S35" t="s">
        <v>59</v>
      </c>
      <c r="T35">
        <v>0</v>
      </c>
      <c r="U35" t="s">
        <v>60</v>
      </c>
      <c r="V35">
        <f>MATCH(D35,Отчет!$C$1:$C$65536,0)</f>
        <v>19</v>
      </c>
    </row>
    <row r="36" spans="1:22" x14ac:dyDescent="0.2">
      <c r="A36" s="15">
        <v>1927309808</v>
      </c>
      <c r="B36" s="15">
        <v>7</v>
      </c>
      <c r="C36" s="15" t="s">
        <v>54</v>
      </c>
      <c r="D36" s="15">
        <v>1641277037</v>
      </c>
      <c r="E36" s="7" t="s">
        <v>45</v>
      </c>
      <c r="F36" s="15" t="s">
        <v>71</v>
      </c>
      <c r="G36" s="7" t="s">
        <v>84</v>
      </c>
      <c r="H36" s="15">
        <v>3</v>
      </c>
      <c r="I36" s="15" t="s">
        <v>57</v>
      </c>
      <c r="J36" s="15" t="s">
        <v>58</v>
      </c>
      <c r="L36" s="15">
        <v>0</v>
      </c>
      <c r="M36" s="15">
        <v>3</v>
      </c>
      <c r="N36" s="15">
        <v>1</v>
      </c>
      <c r="O36" s="15">
        <v>1</v>
      </c>
      <c r="P36">
        <v>1792487442</v>
      </c>
      <c r="Q36">
        <v>2098</v>
      </c>
      <c r="S36" t="s">
        <v>59</v>
      </c>
      <c r="T36">
        <v>0</v>
      </c>
      <c r="U36" t="s">
        <v>60</v>
      </c>
      <c r="V36">
        <f>MATCH(D36,Отчет!$C$1:$C$65536,0)</f>
        <v>22</v>
      </c>
    </row>
    <row r="37" spans="1:22" x14ac:dyDescent="0.2">
      <c r="A37" s="15">
        <v>1927309813</v>
      </c>
      <c r="B37" s="15">
        <v>8</v>
      </c>
      <c r="C37" s="15" t="s">
        <v>54</v>
      </c>
      <c r="D37" s="15">
        <v>1641277053</v>
      </c>
      <c r="E37" s="7" t="s">
        <v>46</v>
      </c>
      <c r="F37" s="15" t="s">
        <v>72</v>
      </c>
      <c r="G37" s="7" t="s">
        <v>84</v>
      </c>
      <c r="H37" s="15">
        <v>3</v>
      </c>
      <c r="I37" s="15" t="s">
        <v>57</v>
      </c>
      <c r="J37" s="15" t="s">
        <v>58</v>
      </c>
      <c r="L37" s="15">
        <v>24</v>
      </c>
      <c r="M37" s="15">
        <v>3</v>
      </c>
      <c r="N37" s="15">
        <v>1</v>
      </c>
      <c r="O37" s="15">
        <v>1</v>
      </c>
      <c r="P37">
        <v>1792487442</v>
      </c>
      <c r="Q37">
        <v>2098</v>
      </c>
      <c r="S37" t="s">
        <v>59</v>
      </c>
      <c r="T37">
        <v>0</v>
      </c>
      <c r="U37" t="s">
        <v>60</v>
      </c>
      <c r="V37">
        <f>MATCH(D37,Отчет!$C$1:$C$65536,0)</f>
        <v>20</v>
      </c>
    </row>
    <row r="38" spans="1:22" x14ac:dyDescent="0.2">
      <c r="A38" s="15">
        <v>1927309830</v>
      </c>
      <c r="B38" s="15">
        <v>8</v>
      </c>
      <c r="C38" s="15" t="s">
        <v>54</v>
      </c>
      <c r="D38" s="15">
        <v>1641277121</v>
      </c>
      <c r="E38" s="7" t="s">
        <v>48</v>
      </c>
      <c r="F38" s="15" t="s">
        <v>73</v>
      </c>
      <c r="G38" s="7" t="s">
        <v>84</v>
      </c>
      <c r="H38" s="15">
        <v>3</v>
      </c>
      <c r="I38" s="15" t="s">
        <v>57</v>
      </c>
      <c r="J38" s="15" t="s">
        <v>58</v>
      </c>
      <c r="L38" s="15">
        <v>24</v>
      </c>
      <c r="M38" s="15">
        <v>3</v>
      </c>
      <c r="N38" s="15">
        <v>1</v>
      </c>
      <c r="O38" s="15">
        <v>1</v>
      </c>
      <c r="P38">
        <v>1792487442</v>
      </c>
      <c r="Q38">
        <v>2098</v>
      </c>
      <c r="S38" t="s">
        <v>59</v>
      </c>
      <c r="T38">
        <v>0</v>
      </c>
      <c r="U38" t="s">
        <v>60</v>
      </c>
      <c r="V38">
        <f>MATCH(D38,Отчет!$C$1:$C$65536,0)</f>
        <v>23</v>
      </c>
    </row>
    <row r="39" spans="1:22" x14ac:dyDescent="0.2">
      <c r="A39" s="15">
        <v>1927309842</v>
      </c>
      <c r="B39" s="15">
        <v>8</v>
      </c>
      <c r="C39" s="15" t="s">
        <v>54</v>
      </c>
      <c r="D39" s="15">
        <v>1641277151</v>
      </c>
      <c r="E39" s="7" t="s">
        <v>50</v>
      </c>
      <c r="F39" s="15" t="s">
        <v>76</v>
      </c>
      <c r="G39" s="7" t="s">
        <v>84</v>
      </c>
      <c r="H39" s="15">
        <v>3</v>
      </c>
      <c r="I39" s="15" t="s">
        <v>57</v>
      </c>
      <c r="J39" s="15" t="s">
        <v>58</v>
      </c>
      <c r="L39" s="15">
        <v>24</v>
      </c>
      <c r="M39" s="15">
        <v>3</v>
      </c>
      <c r="N39" s="15">
        <v>1</v>
      </c>
      <c r="O39" s="15">
        <v>1</v>
      </c>
      <c r="P39">
        <v>1792487442</v>
      </c>
      <c r="Q39">
        <v>2098</v>
      </c>
      <c r="S39" t="s">
        <v>59</v>
      </c>
      <c r="T39">
        <v>0</v>
      </c>
      <c r="U39" t="s">
        <v>60</v>
      </c>
      <c r="V39">
        <f>MATCH(D39,Отчет!$C$1:$C$65536,0)</f>
        <v>21</v>
      </c>
    </row>
    <row r="40" spans="1:22" x14ac:dyDescent="0.2">
      <c r="A40" s="15">
        <v>1927309848</v>
      </c>
      <c r="B40" s="15">
        <v>6</v>
      </c>
      <c r="C40" s="15" t="s">
        <v>54</v>
      </c>
      <c r="D40" s="15">
        <v>1641277164</v>
      </c>
      <c r="E40" s="7" t="s">
        <v>52</v>
      </c>
      <c r="F40" s="15" t="s">
        <v>77</v>
      </c>
      <c r="G40" s="7" t="s">
        <v>84</v>
      </c>
      <c r="H40" s="15">
        <v>3</v>
      </c>
      <c r="I40" s="15" t="s">
        <v>57</v>
      </c>
      <c r="J40" s="15" t="s">
        <v>58</v>
      </c>
      <c r="L40" s="15">
        <v>18</v>
      </c>
      <c r="M40" s="15">
        <v>3</v>
      </c>
      <c r="N40" s="15">
        <v>1</v>
      </c>
      <c r="O40" s="15">
        <v>1</v>
      </c>
      <c r="P40">
        <v>1792487442</v>
      </c>
      <c r="Q40">
        <v>2098</v>
      </c>
      <c r="S40" t="s">
        <v>59</v>
      </c>
      <c r="T40">
        <v>0</v>
      </c>
      <c r="U40" t="s">
        <v>60</v>
      </c>
      <c r="V40">
        <f>MATCH(D40,Отчет!$C$1:$C$65536,0)</f>
        <v>29</v>
      </c>
    </row>
    <row r="41" spans="1:22" x14ac:dyDescent="0.2">
      <c r="A41" s="15">
        <v>1927309854</v>
      </c>
      <c r="B41" s="15">
        <v>5</v>
      </c>
      <c r="C41" s="15" t="s">
        <v>54</v>
      </c>
      <c r="D41" s="15">
        <v>1642261692</v>
      </c>
      <c r="E41" s="7" t="s">
        <v>53</v>
      </c>
      <c r="F41" s="15" t="s">
        <v>78</v>
      </c>
      <c r="G41" s="7" t="s">
        <v>84</v>
      </c>
      <c r="H41" s="15">
        <v>3</v>
      </c>
      <c r="I41" s="15" t="s">
        <v>57</v>
      </c>
      <c r="J41" s="15" t="s">
        <v>58</v>
      </c>
      <c r="L41" s="15">
        <v>15</v>
      </c>
      <c r="M41" s="15">
        <v>3</v>
      </c>
      <c r="N41" s="15">
        <v>1</v>
      </c>
      <c r="O41" s="15">
        <v>0</v>
      </c>
      <c r="P41">
        <v>1792487442</v>
      </c>
      <c r="Q41">
        <v>2098</v>
      </c>
      <c r="S41" t="s">
        <v>59</v>
      </c>
      <c r="T41">
        <v>0</v>
      </c>
      <c r="U41" t="s">
        <v>60</v>
      </c>
      <c r="V41">
        <f>MATCH(D41,Отчет!$C$1:$C$65536,0)</f>
        <v>31</v>
      </c>
    </row>
    <row r="42" spans="1:22" x14ac:dyDescent="0.2">
      <c r="A42" s="15">
        <v>1927309784</v>
      </c>
      <c r="B42" s="15">
        <v>6</v>
      </c>
      <c r="C42" s="15" t="s">
        <v>54</v>
      </c>
      <c r="D42" s="15">
        <v>1642378526</v>
      </c>
      <c r="E42" s="7" t="s">
        <v>40</v>
      </c>
      <c r="F42" s="15" t="s">
        <v>79</v>
      </c>
      <c r="G42" s="7" t="s">
        <v>84</v>
      </c>
      <c r="H42" s="15">
        <v>3</v>
      </c>
      <c r="I42" s="15" t="s">
        <v>57</v>
      </c>
      <c r="J42" s="15" t="s">
        <v>58</v>
      </c>
      <c r="L42" s="15">
        <v>18</v>
      </c>
      <c r="M42" s="15">
        <v>3</v>
      </c>
      <c r="N42" s="15">
        <v>1</v>
      </c>
      <c r="O42" s="15">
        <v>1</v>
      </c>
      <c r="P42">
        <v>1792487442</v>
      </c>
      <c r="Q42">
        <v>2098</v>
      </c>
      <c r="S42" t="s">
        <v>59</v>
      </c>
      <c r="T42">
        <v>0</v>
      </c>
      <c r="U42" t="s">
        <v>60</v>
      </c>
      <c r="V42">
        <f>MATCH(D42,Отчет!$C$1:$C$65536,0)</f>
        <v>30</v>
      </c>
    </row>
    <row r="43" spans="1:22" x14ac:dyDescent="0.2">
      <c r="A43" s="15">
        <v>1927309788</v>
      </c>
      <c r="B43" s="15">
        <v>7</v>
      </c>
      <c r="C43" s="15" t="s">
        <v>54</v>
      </c>
      <c r="D43" s="15">
        <v>1642904990</v>
      </c>
      <c r="E43" s="7" t="s">
        <v>41</v>
      </c>
      <c r="F43" s="15" t="s">
        <v>80</v>
      </c>
      <c r="G43" s="7" t="s">
        <v>84</v>
      </c>
      <c r="H43" s="15">
        <v>3</v>
      </c>
      <c r="I43" s="15" t="s">
        <v>57</v>
      </c>
      <c r="J43" s="15" t="s">
        <v>58</v>
      </c>
      <c r="L43" s="15">
        <v>21</v>
      </c>
      <c r="M43" s="15">
        <v>3</v>
      </c>
      <c r="N43" s="15">
        <v>1</v>
      </c>
      <c r="O43" s="15">
        <v>1</v>
      </c>
      <c r="P43">
        <v>1792487442</v>
      </c>
      <c r="Q43">
        <v>2098</v>
      </c>
      <c r="S43" t="s">
        <v>59</v>
      </c>
      <c r="T43">
        <v>0</v>
      </c>
      <c r="U43" t="s">
        <v>60</v>
      </c>
      <c r="V43">
        <f>MATCH(D43,Отчет!$C$1:$C$65536,0)</f>
        <v>26</v>
      </c>
    </row>
    <row r="44" spans="1:22" x14ac:dyDescent="0.2">
      <c r="A44" s="15">
        <v>1927309822</v>
      </c>
      <c r="B44" s="15">
        <v>7</v>
      </c>
      <c r="C44" s="15" t="s">
        <v>54</v>
      </c>
      <c r="D44" s="15">
        <v>1823373766</v>
      </c>
      <c r="E44" s="7" t="s">
        <v>47</v>
      </c>
      <c r="F44" s="15" t="s">
        <v>61</v>
      </c>
      <c r="G44" s="7" t="s">
        <v>84</v>
      </c>
      <c r="H44" s="15">
        <v>3</v>
      </c>
      <c r="I44" s="15" t="s">
        <v>57</v>
      </c>
      <c r="J44" s="15" t="s">
        <v>58</v>
      </c>
      <c r="L44" s="15">
        <v>21</v>
      </c>
      <c r="M44" s="15">
        <v>3</v>
      </c>
      <c r="N44" s="15">
        <v>1</v>
      </c>
      <c r="O44" s="15">
        <v>1</v>
      </c>
      <c r="P44">
        <v>1792487442</v>
      </c>
      <c r="Q44">
        <v>2098</v>
      </c>
      <c r="S44" t="s">
        <v>59</v>
      </c>
      <c r="T44">
        <v>0</v>
      </c>
      <c r="U44" t="s">
        <v>60</v>
      </c>
      <c r="V44">
        <f>MATCH(D44,Отчет!$C$1:$C$65536,0)</f>
        <v>27</v>
      </c>
    </row>
    <row r="45" spans="1:22" x14ac:dyDescent="0.2">
      <c r="A45" s="15">
        <v>1927309836</v>
      </c>
      <c r="C45" s="15" t="s">
        <v>54</v>
      </c>
      <c r="D45" s="15">
        <v>1641277136</v>
      </c>
      <c r="E45" s="7" t="s">
        <v>49</v>
      </c>
      <c r="F45" s="15" t="s">
        <v>74</v>
      </c>
      <c r="G45" s="7" t="s">
        <v>84</v>
      </c>
      <c r="H45" s="15">
        <v>6</v>
      </c>
      <c r="I45" s="15" t="s">
        <v>57</v>
      </c>
      <c r="J45" s="15" t="s">
        <v>58</v>
      </c>
      <c r="K45" s="15">
        <v>1</v>
      </c>
      <c r="L45" s="15">
        <v>0</v>
      </c>
      <c r="M45" s="15">
        <v>3</v>
      </c>
      <c r="O45" s="15">
        <v>1</v>
      </c>
      <c r="P45">
        <v>1792487442</v>
      </c>
      <c r="Q45">
        <v>2098</v>
      </c>
      <c r="R45" t="s">
        <v>85</v>
      </c>
      <c r="S45" t="s">
        <v>59</v>
      </c>
      <c r="T45">
        <v>0</v>
      </c>
      <c r="U45" t="s">
        <v>60</v>
      </c>
      <c r="V45">
        <f>MATCH(D45,Отчет!$C$1:$C$65536,0)</f>
        <v>32</v>
      </c>
    </row>
    <row r="46" spans="1:22" x14ac:dyDescent="0.2">
      <c r="A46" s="15">
        <v>1927309099</v>
      </c>
      <c r="B46" s="15">
        <v>7</v>
      </c>
      <c r="C46" s="15" t="s">
        <v>54</v>
      </c>
      <c r="D46" s="15">
        <v>1823373766</v>
      </c>
      <c r="E46" s="7" t="s">
        <v>47</v>
      </c>
      <c r="F46" s="15" t="s">
        <v>61</v>
      </c>
      <c r="G46" s="7" t="s">
        <v>86</v>
      </c>
      <c r="H46" s="15">
        <v>2</v>
      </c>
      <c r="I46" s="15" t="s">
        <v>57</v>
      </c>
      <c r="J46" s="15" t="s">
        <v>58</v>
      </c>
      <c r="L46" s="15">
        <v>14</v>
      </c>
      <c r="M46" s="15">
        <v>2</v>
      </c>
      <c r="N46" s="15">
        <v>1</v>
      </c>
      <c r="O46" s="15">
        <v>1</v>
      </c>
      <c r="P46">
        <v>1792487442</v>
      </c>
      <c r="Q46">
        <v>2098</v>
      </c>
      <c r="S46" t="s">
        <v>87</v>
      </c>
      <c r="T46">
        <v>0</v>
      </c>
      <c r="U46" t="s">
        <v>60</v>
      </c>
      <c r="V46">
        <f>MATCH(D46,Отчет!$C$1:$C$65536,0)</f>
        <v>27</v>
      </c>
    </row>
    <row r="47" spans="1:22" x14ac:dyDescent="0.2">
      <c r="A47" s="15">
        <v>1927308710</v>
      </c>
      <c r="B47" s="15">
        <v>7</v>
      </c>
      <c r="C47" s="15" t="s">
        <v>54</v>
      </c>
      <c r="D47" s="15">
        <v>1641276903</v>
      </c>
      <c r="E47" s="7" t="s">
        <v>35</v>
      </c>
      <c r="F47" s="15" t="s">
        <v>62</v>
      </c>
      <c r="G47" s="7" t="s">
        <v>86</v>
      </c>
      <c r="H47" s="15">
        <v>2</v>
      </c>
      <c r="I47" s="15" t="s">
        <v>57</v>
      </c>
      <c r="J47" s="15" t="s">
        <v>58</v>
      </c>
      <c r="L47" s="15">
        <v>14</v>
      </c>
      <c r="M47" s="15">
        <v>2</v>
      </c>
      <c r="N47" s="15">
        <v>1</v>
      </c>
      <c r="O47" s="15">
        <v>1</v>
      </c>
      <c r="P47">
        <v>1792487442</v>
      </c>
      <c r="Q47">
        <v>2098</v>
      </c>
      <c r="S47" t="s">
        <v>87</v>
      </c>
      <c r="T47">
        <v>0</v>
      </c>
      <c r="U47" t="s">
        <v>60</v>
      </c>
      <c r="V47">
        <f>MATCH(D47,Отчет!$C$1:$C$65536,0)</f>
        <v>24</v>
      </c>
    </row>
    <row r="48" spans="1:22" x14ac:dyDescent="0.2">
      <c r="A48" s="15">
        <v>1927308741</v>
      </c>
      <c r="B48" s="15">
        <v>6</v>
      </c>
      <c r="C48" s="15" t="s">
        <v>54</v>
      </c>
      <c r="D48" s="15">
        <v>1641276918</v>
      </c>
      <c r="E48" s="7" t="s">
        <v>36</v>
      </c>
      <c r="F48" s="15" t="s">
        <v>63</v>
      </c>
      <c r="G48" s="7" t="s">
        <v>86</v>
      </c>
      <c r="H48" s="15">
        <v>2</v>
      </c>
      <c r="I48" s="15" t="s">
        <v>57</v>
      </c>
      <c r="J48" s="15" t="s">
        <v>58</v>
      </c>
      <c r="L48" s="15">
        <v>12</v>
      </c>
      <c r="M48" s="15">
        <v>2</v>
      </c>
      <c r="N48" s="15">
        <v>1</v>
      </c>
      <c r="O48" s="15">
        <v>1</v>
      </c>
      <c r="P48">
        <v>1792487442</v>
      </c>
      <c r="Q48">
        <v>2098</v>
      </c>
      <c r="S48" t="s">
        <v>87</v>
      </c>
      <c r="T48">
        <v>0</v>
      </c>
      <c r="U48" t="s">
        <v>60</v>
      </c>
      <c r="V48">
        <f>MATCH(D48,Отчет!$C$1:$C$65536,0)</f>
        <v>28</v>
      </c>
    </row>
    <row r="49" spans="1:22" x14ac:dyDescent="0.2">
      <c r="A49" s="15">
        <v>1927308789</v>
      </c>
      <c r="B49" s="15">
        <v>10</v>
      </c>
      <c r="C49" s="15" t="s">
        <v>54</v>
      </c>
      <c r="D49" s="15">
        <v>1641276931</v>
      </c>
      <c r="E49" s="7" t="s">
        <v>51</v>
      </c>
      <c r="F49" s="15" t="s">
        <v>64</v>
      </c>
      <c r="G49" s="7" t="s">
        <v>86</v>
      </c>
      <c r="H49" s="15">
        <v>2</v>
      </c>
      <c r="I49" s="15" t="s">
        <v>57</v>
      </c>
      <c r="J49" s="15" t="s">
        <v>58</v>
      </c>
      <c r="L49" s="15">
        <v>20</v>
      </c>
      <c r="M49" s="15">
        <v>2</v>
      </c>
      <c r="N49" s="15">
        <v>1</v>
      </c>
      <c r="O49" s="15">
        <v>1</v>
      </c>
      <c r="P49">
        <v>1792487442</v>
      </c>
      <c r="Q49">
        <v>2098</v>
      </c>
      <c r="S49" t="s">
        <v>87</v>
      </c>
      <c r="T49">
        <v>0</v>
      </c>
      <c r="U49" t="s">
        <v>60</v>
      </c>
      <c r="V49">
        <f>MATCH(D49,Отчет!$C$1:$C$65536,0)</f>
        <v>13</v>
      </c>
    </row>
    <row r="50" spans="1:22" x14ac:dyDescent="0.2">
      <c r="A50" s="15">
        <v>1927308826</v>
      </c>
      <c r="B50" s="15">
        <v>9</v>
      </c>
      <c r="C50" s="15" t="s">
        <v>54</v>
      </c>
      <c r="D50" s="15">
        <v>1641276945</v>
      </c>
      <c r="E50" s="7" t="s">
        <v>37</v>
      </c>
      <c r="F50" s="15" t="s">
        <v>65</v>
      </c>
      <c r="G50" s="7" t="s">
        <v>86</v>
      </c>
      <c r="H50" s="15">
        <v>2</v>
      </c>
      <c r="I50" s="15" t="s">
        <v>57</v>
      </c>
      <c r="J50" s="15" t="s">
        <v>58</v>
      </c>
      <c r="L50" s="15">
        <v>18</v>
      </c>
      <c r="M50" s="15">
        <v>2</v>
      </c>
      <c r="N50" s="15">
        <v>1</v>
      </c>
      <c r="O50" s="15">
        <v>1</v>
      </c>
      <c r="P50">
        <v>1792487442</v>
      </c>
      <c r="Q50">
        <v>2098</v>
      </c>
      <c r="S50" t="s">
        <v>87</v>
      </c>
      <c r="T50">
        <v>0</v>
      </c>
      <c r="U50" t="s">
        <v>60</v>
      </c>
      <c r="V50">
        <f>MATCH(D50,Отчет!$C$1:$C$65536,0)</f>
        <v>14</v>
      </c>
    </row>
    <row r="51" spans="1:22" x14ac:dyDescent="0.2">
      <c r="A51" s="15">
        <v>1865959336</v>
      </c>
      <c r="B51" s="15">
        <v>8</v>
      </c>
      <c r="C51" s="15" t="s">
        <v>54</v>
      </c>
      <c r="D51" s="15">
        <v>1641276960</v>
      </c>
      <c r="E51" s="7" t="s">
        <v>38</v>
      </c>
      <c r="F51" s="15" t="s">
        <v>66</v>
      </c>
      <c r="G51" s="7" t="s">
        <v>86</v>
      </c>
      <c r="H51" s="15">
        <v>2</v>
      </c>
      <c r="I51" s="15" t="s">
        <v>57</v>
      </c>
      <c r="J51" s="15" t="s">
        <v>58</v>
      </c>
      <c r="L51" s="15">
        <v>16</v>
      </c>
      <c r="M51" s="15">
        <v>2</v>
      </c>
      <c r="N51" s="15">
        <v>1</v>
      </c>
      <c r="O51" s="15">
        <v>1</v>
      </c>
      <c r="P51">
        <v>1792487442</v>
      </c>
      <c r="Q51">
        <v>2098</v>
      </c>
      <c r="S51" t="s">
        <v>87</v>
      </c>
      <c r="T51">
        <v>0</v>
      </c>
      <c r="U51" t="s">
        <v>60</v>
      </c>
      <c r="V51">
        <f>MATCH(D51,Отчет!$C$1:$C$65536,0)</f>
        <v>25</v>
      </c>
    </row>
    <row r="52" spans="1:22" x14ac:dyDescent="0.2">
      <c r="A52" s="15">
        <v>1927308854</v>
      </c>
      <c r="B52" s="15">
        <v>7</v>
      </c>
      <c r="C52" s="15" t="s">
        <v>54</v>
      </c>
      <c r="D52" s="15">
        <v>1641276973</v>
      </c>
      <c r="E52" s="7" t="s">
        <v>39</v>
      </c>
      <c r="F52" s="15" t="s">
        <v>67</v>
      </c>
      <c r="G52" s="7" t="s">
        <v>86</v>
      </c>
      <c r="H52" s="15">
        <v>2</v>
      </c>
      <c r="I52" s="15" t="s">
        <v>57</v>
      </c>
      <c r="J52" s="15" t="s">
        <v>58</v>
      </c>
      <c r="L52" s="15">
        <v>14</v>
      </c>
      <c r="M52" s="15">
        <v>2</v>
      </c>
      <c r="N52" s="15">
        <v>1</v>
      </c>
      <c r="O52" s="15">
        <v>1</v>
      </c>
      <c r="P52">
        <v>1792487442</v>
      </c>
      <c r="Q52">
        <v>2098</v>
      </c>
      <c r="S52" t="s">
        <v>87</v>
      </c>
      <c r="T52">
        <v>0</v>
      </c>
      <c r="U52" t="s">
        <v>60</v>
      </c>
      <c r="V52">
        <f>MATCH(D52,Отчет!$C$1:$C$65536,0)</f>
        <v>18</v>
      </c>
    </row>
    <row r="53" spans="1:22" x14ac:dyDescent="0.2">
      <c r="A53" s="15">
        <v>1927308935</v>
      </c>
      <c r="B53" s="15">
        <v>9</v>
      </c>
      <c r="C53" s="15" t="s">
        <v>54</v>
      </c>
      <c r="D53" s="15">
        <v>1641276988</v>
      </c>
      <c r="E53" s="7" t="s">
        <v>42</v>
      </c>
      <c r="F53" s="15" t="s">
        <v>68</v>
      </c>
      <c r="G53" s="7" t="s">
        <v>86</v>
      </c>
      <c r="H53" s="15">
        <v>2</v>
      </c>
      <c r="I53" s="15" t="s">
        <v>57</v>
      </c>
      <c r="J53" s="15" t="s">
        <v>58</v>
      </c>
      <c r="L53" s="15">
        <v>18</v>
      </c>
      <c r="M53" s="15">
        <v>2</v>
      </c>
      <c r="N53" s="15">
        <v>1</v>
      </c>
      <c r="O53" s="15">
        <v>1</v>
      </c>
      <c r="P53">
        <v>1792487442</v>
      </c>
      <c r="Q53">
        <v>2098</v>
      </c>
      <c r="S53" t="s">
        <v>87</v>
      </c>
      <c r="T53">
        <v>0</v>
      </c>
      <c r="U53" t="s">
        <v>60</v>
      </c>
      <c r="V53">
        <f>MATCH(D53,Отчет!$C$1:$C$65536,0)</f>
        <v>15</v>
      </c>
    </row>
    <row r="54" spans="1:22" x14ac:dyDescent="0.2">
      <c r="A54" s="15">
        <v>1927308961</v>
      </c>
      <c r="B54" s="15">
        <v>8</v>
      </c>
      <c r="C54" s="15" t="s">
        <v>54</v>
      </c>
      <c r="D54" s="15">
        <v>1641277004</v>
      </c>
      <c r="E54" s="7" t="s">
        <v>43</v>
      </c>
      <c r="F54" s="15" t="s">
        <v>69</v>
      </c>
      <c r="G54" s="7" t="s">
        <v>86</v>
      </c>
      <c r="H54" s="15">
        <v>2</v>
      </c>
      <c r="I54" s="15" t="s">
        <v>57</v>
      </c>
      <c r="J54" s="15" t="s">
        <v>58</v>
      </c>
      <c r="L54" s="15">
        <v>16</v>
      </c>
      <c r="M54" s="15">
        <v>2</v>
      </c>
      <c r="N54" s="15">
        <v>1</v>
      </c>
      <c r="O54" s="15">
        <v>1</v>
      </c>
      <c r="P54">
        <v>1792487442</v>
      </c>
      <c r="Q54">
        <v>2098</v>
      </c>
      <c r="S54" t="s">
        <v>87</v>
      </c>
      <c r="T54">
        <v>0</v>
      </c>
      <c r="U54" t="s">
        <v>60</v>
      </c>
      <c r="V54">
        <f>MATCH(D54,Отчет!$C$1:$C$65536,0)</f>
        <v>17</v>
      </c>
    </row>
    <row r="55" spans="1:22" x14ac:dyDescent="0.2">
      <c r="A55" s="15">
        <v>1927308989</v>
      </c>
      <c r="B55" s="15">
        <v>8</v>
      </c>
      <c r="C55" s="15" t="s">
        <v>54</v>
      </c>
      <c r="D55" s="15">
        <v>1641277022</v>
      </c>
      <c r="E55" s="7" t="s">
        <v>44</v>
      </c>
      <c r="F55" s="15" t="s">
        <v>70</v>
      </c>
      <c r="G55" s="7" t="s">
        <v>86</v>
      </c>
      <c r="H55" s="15">
        <v>2</v>
      </c>
      <c r="I55" s="15" t="s">
        <v>57</v>
      </c>
      <c r="J55" s="15" t="s">
        <v>58</v>
      </c>
      <c r="L55" s="15">
        <v>16</v>
      </c>
      <c r="M55" s="15">
        <v>2</v>
      </c>
      <c r="N55" s="15">
        <v>1</v>
      </c>
      <c r="O55" s="15">
        <v>1</v>
      </c>
      <c r="P55">
        <v>1792487442</v>
      </c>
      <c r="Q55">
        <v>2098</v>
      </c>
      <c r="S55" t="s">
        <v>87</v>
      </c>
      <c r="T55">
        <v>0</v>
      </c>
      <c r="U55" t="s">
        <v>60</v>
      </c>
      <c r="V55">
        <f>MATCH(D55,Отчет!$C$1:$C$65536,0)</f>
        <v>19</v>
      </c>
    </row>
    <row r="56" spans="1:22" x14ac:dyDescent="0.2">
      <c r="A56" s="15">
        <v>1927309019</v>
      </c>
      <c r="B56" s="15">
        <v>8</v>
      </c>
      <c r="C56" s="15" t="s">
        <v>54</v>
      </c>
      <c r="D56" s="15">
        <v>1641277037</v>
      </c>
      <c r="E56" s="7" t="s">
        <v>45</v>
      </c>
      <c r="F56" s="15" t="s">
        <v>71</v>
      </c>
      <c r="G56" s="7" t="s">
        <v>86</v>
      </c>
      <c r="H56" s="15">
        <v>2</v>
      </c>
      <c r="I56" s="15" t="s">
        <v>57</v>
      </c>
      <c r="J56" s="15" t="s">
        <v>58</v>
      </c>
      <c r="L56" s="15">
        <v>16</v>
      </c>
      <c r="M56" s="15">
        <v>2</v>
      </c>
      <c r="N56" s="15">
        <v>1</v>
      </c>
      <c r="O56" s="15">
        <v>1</v>
      </c>
      <c r="P56">
        <v>1792487442</v>
      </c>
      <c r="Q56">
        <v>2098</v>
      </c>
      <c r="S56" t="s">
        <v>87</v>
      </c>
      <c r="T56">
        <v>0</v>
      </c>
      <c r="U56" t="s">
        <v>60</v>
      </c>
      <c r="V56">
        <f>MATCH(D56,Отчет!$C$1:$C$65536,0)</f>
        <v>22</v>
      </c>
    </row>
    <row r="57" spans="1:22" x14ac:dyDescent="0.2">
      <c r="A57" s="15">
        <v>1927309046</v>
      </c>
      <c r="B57" s="15">
        <v>8</v>
      </c>
      <c r="C57" s="15" t="s">
        <v>54</v>
      </c>
      <c r="D57" s="15">
        <v>1641277053</v>
      </c>
      <c r="E57" s="7" t="s">
        <v>46</v>
      </c>
      <c r="F57" s="15" t="s">
        <v>72</v>
      </c>
      <c r="G57" s="7" t="s">
        <v>86</v>
      </c>
      <c r="H57" s="15">
        <v>2</v>
      </c>
      <c r="I57" s="15" t="s">
        <v>57</v>
      </c>
      <c r="J57" s="15" t="s">
        <v>58</v>
      </c>
      <c r="L57" s="15">
        <v>16</v>
      </c>
      <c r="M57" s="15">
        <v>2</v>
      </c>
      <c r="N57" s="15">
        <v>1</v>
      </c>
      <c r="O57" s="15">
        <v>1</v>
      </c>
      <c r="P57">
        <v>1792487442</v>
      </c>
      <c r="Q57">
        <v>2098</v>
      </c>
      <c r="S57" t="s">
        <v>87</v>
      </c>
      <c r="T57">
        <v>0</v>
      </c>
      <c r="U57" t="s">
        <v>60</v>
      </c>
      <c r="V57">
        <f>MATCH(D57,Отчет!$C$1:$C$65536,0)</f>
        <v>20</v>
      </c>
    </row>
    <row r="58" spans="1:22" x14ac:dyDescent="0.2">
      <c r="A58" s="15">
        <v>1927309133</v>
      </c>
      <c r="B58" s="15">
        <v>7</v>
      </c>
      <c r="C58" s="15" t="s">
        <v>54</v>
      </c>
      <c r="D58" s="15">
        <v>1641277121</v>
      </c>
      <c r="E58" s="7" t="s">
        <v>48</v>
      </c>
      <c r="F58" s="15" t="s">
        <v>73</v>
      </c>
      <c r="G58" s="7" t="s">
        <v>86</v>
      </c>
      <c r="H58" s="15">
        <v>2</v>
      </c>
      <c r="I58" s="15" t="s">
        <v>57</v>
      </c>
      <c r="J58" s="15" t="s">
        <v>58</v>
      </c>
      <c r="L58" s="15">
        <v>14</v>
      </c>
      <c r="M58" s="15">
        <v>2</v>
      </c>
      <c r="N58" s="15">
        <v>1</v>
      </c>
      <c r="O58" s="15">
        <v>1</v>
      </c>
      <c r="P58">
        <v>1792487442</v>
      </c>
      <c r="Q58">
        <v>2098</v>
      </c>
      <c r="S58" t="s">
        <v>87</v>
      </c>
      <c r="T58">
        <v>0</v>
      </c>
      <c r="U58" t="s">
        <v>60</v>
      </c>
      <c r="V58">
        <f>MATCH(D58,Отчет!$C$1:$C$65536,0)</f>
        <v>23</v>
      </c>
    </row>
    <row r="59" spans="1:22" x14ac:dyDescent="0.2">
      <c r="A59" s="15">
        <v>1927308647</v>
      </c>
      <c r="B59" s="15">
        <v>9</v>
      </c>
      <c r="C59" s="15" t="s">
        <v>54</v>
      </c>
      <c r="D59" s="15">
        <v>1641276875</v>
      </c>
      <c r="E59" s="7" t="s">
        <v>33</v>
      </c>
      <c r="F59" s="15" t="s">
        <v>55</v>
      </c>
      <c r="G59" s="7" t="s">
        <v>86</v>
      </c>
      <c r="H59" s="15">
        <v>2</v>
      </c>
      <c r="I59" s="15" t="s">
        <v>57</v>
      </c>
      <c r="J59" s="15" t="s">
        <v>58</v>
      </c>
      <c r="L59" s="15">
        <v>18</v>
      </c>
      <c r="M59" s="15">
        <v>2</v>
      </c>
      <c r="N59" s="15">
        <v>1</v>
      </c>
      <c r="O59" s="15">
        <v>1</v>
      </c>
      <c r="P59">
        <v>1792487442</v>
      </c>
      <c r="Q59">
        <v>2098</v>
      </c>
      <c r="S59" t="s">
        <v>87</v>
      </c>
      <c r="T59">
        <v>0</v>
      </c>
      <c r="U59" t="s">
        <v>60</v>
      </c>
      <c r="V59">
        <f>MATCH(D59,Отчет!$C$1:$C$65536,0)</f>
        <v>16</v>
      </c>
    </row>
    <row r="60" spans="1:22" x14ac:dyDescent="0.2">
      <c r="A60" s="15">
        <v>1927308680</v>
      </c>
      <c r="B60" s="15">
        <v>9</v>
      </c>
      <c r="C60" s="15" t="s">
        <v>54</v>
      </c>
      <c r="D60" s="15">
        <v>1641276889</v>
      </c>
      <c r="E60" s="7" t="s">
        <v>34</v>
      </c>
      <c r="F60" s="15" t="s">
        <v>81</v>
      </c>
      <c r="G60" s="7" t="s">
        <v>86</v>
      </c>
      <c r="H60" s="15">
        <v>2</v>
      </c>
      <c r="I60" s="15" t="s">
        <v>57</v>
      </c>
      <c r="J60" s="15" t="s">
        <v>58</v>
      </c>
      <c r="L60" s="15">
        <v>18</v>
      </c>
      <c r="M60" s="15">
        <v>2</v>
      </c>
      <c r="N60" s="15">
        <v>1</v>
      </c>
      <c r="O60" s="15">
        <v>1</v>
      </c>
      <c r="P60">
        <v>1792487442</v>
      </c>
      <c r="Q60">
        <v>2098</v>
      </c>
      <c r="S60" t="s">
        <v>87</v>
      </c>
      <c r="T60">
        <v>0</v>
      </c>
      <c r="U60" t="s">
        <v>60</v>
      </c>
      <c r="V60">
        <f>MATCH(D60,Отчет!$C$1:$C$65536,0)</f>
        <v>12</v>
      </c>
    </row>
    <row r="61" spans="1:22" x14ac:dyDescent="0.2">
      <c r="A61" s="15">
        <v>1927308908</v>
      </c>
      <c r="B61" s="15">
        <v>6</v>
      </c>
      <c r="C61" s="15" t="s">
        <v>54</v>
      </c>
      <c r="D61" s="15">
        <v>1642904990</v>
      </c>
      <c r="E61" s="7" t="s">
        <v>41</v>
      </c>
      <c r="F61" s="15" t="s">
        <v>80</v>
      </c>
      <c r="G61" s="7" t="s">
        <v>86</v>
      </c>
      <c r="H61" s="15">
        <v>2</v>
      </c>
      <c r="I61" s="15" t="s">
        <v>57</v>
      </c>
      <c r="J61" s="15" t="s">
        <v>58</v>
      </c>
      <c r="L61" s="15">
        <v>12</v>
      </c>
      <c r="M61" s="15">
        <v>2</v>
      </c>
      <c r="N61" s="15">
        <v>1</v>
      </c>
      <c r="O61" s="15">
        <v>1</v>
      </c>
      <c r="P61">
        <v>1792487442</v>
      </c>
      <c r="Q61">
        <v>2098</v>
      </c>
      <c r="S61" t="s">
        <v>87</v>
      </c>
      <c r="T61">
        <v>0</v>
      </c>
      <c r="U61" t="s">
        <v>60</v>
      </c>
      <c r="V61">
        <f>MATCH(D61,Отчет!$C$1:$C$65536,0)</f>
        <v>26</v>
      </c>
    </row>
    <row r="62" spans="1:22" x14ac:dyDescent="0.2">
      <c r="A62" s="15">
        <v>1927309190</v>
      </c>
      <c r="B62" s="15">
        <v>8</v>
      </c>
      <c r="C62" s="15" t="s">
        <v>54</v>
      </c>
      <c r="D62" s="15">
        <v>1641277151</v>
      </c>
      <c r="E62" s="7" t="s">
        <v>50</v>
      </c>
      <c r="F62" s="15" t="s">
        <v>76</v>
      </c>
      <c r="G62" s="7" t="s">
        <v>86</v>
      </c>
      <c r="H62" s="15">
        <v>2</v>
      </c>
      <c r="I62" s="15" t="s">
        <v>57</v>
      </c>
      <c r="J62" s="15" t="s">
        <v>58</v>
      </c>
      <c r="L62" s="15">
        <v>16</v>
      </c>
      <c r="M62" s="15">
        <v>2</v>
      </c>
      <c r="N62" s="15">
        <v>1</v>
      </c>
      <c r="O62" s="15">
        <v>1</v>
      </c>
      <c r="P62">
        <v>1792487442</v>
      </c>
      <c r="Q62">
        <v>2098</v>
      </c>
      <c r="S62" t="s">
        <v>87</v>
      </c>
      <c r="T62">
        <v>0</v>
      </c>
      <c r="U62" t="s">
        <v>60</v>
      </c>
      <c r="V62">
        <f>MATCH(D62,Отчет!$C$1:$C$65536,0)</f>
        <v>21</v>
      </c>
    </row>
    <row r="63" spans="1:22" x14ac:dyDescent="0.2">
      <c r="A63" s="15">
        <v>1927309220</v>
      </c>
      <c r="B63" s="15">
        <v>6</v>
      </c>
      <c r="C63" s="15" t="s">
        <v>54</v>
      </c>
      <c r="D63" s="15">
        <v>1641277164</v>
      </c>
      <c r="E63" s="7" t="s">
        <v>52</v>
      </c>
      <c r="F63" s="15" t="s">
        <v>77</v>
      </c>
      <c r="G63" s="7" t="s">
        <v>86</v>
      </c>
      <c r="H63" s="15">
        <v>2</v>
      </c>
      <c r="I63" s="15" t="s">
        <v>57</v>
      </c>
      <c r="J63" s="15" t="s">
        <v>58</v>
      </c>
      <c r="L63" s="15">
        <v>12</v>
      </c>
      <c r="M63" s="15">
        <v>2</v>
      </c>
      <c r="N63" s="15">
        <v>1</v>
      </c>
      <c r="O63" s="15">
        <v>1</v>
      </c>
      <c r="P63">
        <v>1792487442</v>
      </c>
      <c r="Q63">
        <v>2098</v>
      </c>
      <c r="S63" t="s">
        <v>87</v>
      </c>
      <c r="T63">
        <v>0</v>
      </c>
      <c r="U63" t="s">
        <v>60</v>
      </c>
      <c r="V63">
        <f>MATCH(D63,Отчет!$C$1:$C$65536,0)</f>
        <v>29</v>
      </c>
    </row>
    <row r="64" spans="1:22" x14ac:dyDescent="0.2">
      <c r="A64" s="15">
        <v>1927309250</v>
      </c>
      <c r="B64" s="15">
        <v>5</v>
      </c>
      <c r="C64" s="15" t="s">
        <v>54</v>
      </c>
      <c r="D64" s="15">
        <v>1642261692</v>
      </c>
      <c r="E64" s="7" t="s">
        <v>53</v>
      </c>
      <c r="F64" s="15" t="s">
        <v>78</v>
      </c>
      <c r="G64" s="7" t="s">
        <v>86</v>
      </c>
      <c r="H64" s="15">
        <v>2</v>
      </c>
      <c r="I64" s="15" t="s">
        <v>57</v>
      </c>
      <c r="J64" s="15" t="s">
        <v>58</v>
      </c>
      <c r="L64" s="15">
        <v>10</v>
      </c>
      <c r="M64" s="15">
        <v>2</v>
      </c>
      <c r="N64" s="15">
        <v>1</v>
      </c>
      <c r="O64" s="15">
        <v>0</v>
      </c>
      <c r="P64">
        <v>1792487442</v>
      </c>
      <c r="Q64">
        <v>2098</v>
      </c>
      <c r="S64" t="s">
        <v>87</v>
      </c>
      <c r="T64">
        <v>0</v>
      </c>
      <c r="U64" t="s">
        <v>60</v>
      </c>
      <c r="V64">
        <f>MATCH(D64,Отчет!$C$1:$C$65536,0)</f>
        <v>31</v>
      </c>
    </row>
    <row r="65" spans="1:22" x14ac:dyDescent="0.2">
      <c r="A65" s="15">
        <v>1927308882</v>
      </c>
      <c r="B65" s="15">
        <v>5</v>
      </c>
      <c r="C65" s="15" t="s">
        <v>54</v>
      </c>
      <c r="D65" s="15">
        <v>1642378526</v>
      </c>
      <c r="E65" s="7" t="s">
        <v>40</v>
      </c>
      <c r="F65" s="15" t="s">
        <v>79</v>
      </c>
      <c r="G65" s="7" t="s">
        <v>86</v>
      </c>
      <c r="H65" s="15">
        <v>2</v>
      </c>
      <c r="I65" s="15" t="s">
        <v>57</v>
      </c>
      <c r="J65" s="15" t="s">
        <v>58</v>
      </c>
      <c r="L65" s="15">
        <v>10</v>
      </c>
      <c r="M65" s="15">
        <v>2</v>
      </c>
      <c r="N65" s="15">
        <v>1</v>
      </c>
      <c r="O65" s="15">
        <v>1</v>
      </c>
      <c r="P65">
        <v>1792487442</v>
      </c>
      <c r="Q65">
        <v>2098</v>
      </c>
      <c r="S65" t="s">
        <v>87</v>
      </c>
      <c r="T65">
        <v>0</v>
      </c>
      <c r="U65" t="s">
        <v>60</v>
      </c>
      <c r="V65">
        <f>MATCH(D65,Отчет!$C$1:$C$65536,0)</f>
        <v>30</v>
      </c>
    </row>
    <row r="66" spans="1:22" x14ac:dyDescent="0.2">
      <c r="A66" s="15">
        <v>1927309161</v>
      </c>
      <c r="C66" s="15" t="s">
        <v>54</v>
      </c>
      <c r="D66" s="15">
        <v>1641277136</v>
      </c>
      <c r="E66" s="7" t="s">
        <v>49</v>
      </c>
      <c r="F66" s="15" t="s">
        <v>74</v>
      </c>
      <c r="G66" s="7" t="s">
        <v>86</v>
      </c>
      <c r="H66" s="15">
        <v>6</v>
      </c>
      <c r="I66" s="15" t="s">
        <v>57</v>
      </c>
      <c r="J66" s="15" t="s">
        <v>58</v>
      </c>
      <c r="K66" s="15">
        <v>1</v>
      </c>
      <c r="L66" s="15">
        <v>0</v>
      </c>
      <c r="M66" s="15">
        <v>2</v>
      </c>
      <c r="O66" s="15">
        <v>1</v>
      </c>
      <c r="P66">
        <v>1792487442</v>
      </c>
      <c r="Q66">
        <v>2098</v>
      </c>
      <c r="R66" t="s">
        <v>85</v>
      </c>
      <c r="S66" t="s">
        <v>87</v>
      </c>
      <c r="T66">
        <v>0</v>
      </c>
      <c r="U66" t="s">
        <v>60</v>
      </c>
      <c r="V66">
        <f>MATCH(D66,Отчет!$C$1:$C$65536,0)</f>
        <v>32</v>
      </c>
    </row>
    <row r="67" spans="1:22" x14ac:dyDescent="0.2">
      <c r="A67" s="15">
        <v>1823438626</v>
      </c>
      <c r="B67" s="15">
        <v>7</v>
      </c>
      <c r="C67" s="15" t="s">
        <v>54</v>
      </c>
      <c r="D67" s="15">
        <v>1823373766</v>
      </c>
      <c r="E67" s="7" t="s">
        <v>47</v>
      </c>
      <c r="F67" s="15" t="s">
        <v>61</v>
      </c>
      <c r="G67" s="7" t="s">
        <v>88</v>
      </c>
      <c r="H67" s="15">
        <v>4</v>
      </c>
      <c r="I67" s="15" t="s">
        <v>57</v>
      </c>
      <c r="J67" s="15" t="s">
        <v>58</v>
      </c>
      <c r="L67" s="15">
        <v>28</v>
      </c>
      <c r="M67" s="15">
        <v>4</v>
      </c>
      <c r="N67" s="15">
        <v>1</v>
      </c>
      <c r="O67" s="15">
        <v>1</v>
      </c>
      <c r="P67">
        <v>1774892402</v>
      </c>
      <c r="Q67">
        <v>2098</v>
      </c>
      <c r="R67" t="s">
        <v>83</v>
      </c>
      <c r="S67" t="s">
        <v>87</v>
      </c>
      <c r="T67">
        <v>0</v>
      </c>
      <c r="U67" t="s">
        <v>60</v>
      </c>
      <c r="V67">
        <f>MATCH(D67,Отчет!$C$1:$C$65536,0)</f>
        <v>27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2018-02-15T09:45:19Z</dcterms:modified>
</cp:coreProperties>
</file>