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12" i="1"/>
  <c r="O13" i="1"/>
  <c r="O16" i="1"/>
  <c r="O25" i="1"/>
  <c r="O18" i="1"/>
  <c r="O17" i="1"/>
  <c r="O12" i="1"/>
  <c r="O15" i="1"/>
  <c r="O19" i="1"/>
  <c r="O23" i="1"/>
  <c r="O21" i="1"/>
  <c r="O24" i="1"/>
  <c r="O14" i="1"/>
  <c r="O22" i="1"/>
  <c r="N13" i="1"/>
  <c r="N16" i="1"/>
  <c r="N25" i="1"/>
  <c r="N18" i="1"/>
  <c r="N17" i="1"/>
  <c r="N12" i="1"/>
  <c r="N15" i="1"/>
  <c r="N19" i="1"/>
  <c r="N23" i="1"/>
  <c r="N21" i="1"/>
  <c r="N24" i="1"/>
  <c r="N14" i="1"/>
  <c r="N22" i="1"/>
  <c r="O20" i="1"/>
  <c r="N20" i="1"/>
  <c r="I13" i="1"/>
  <c r="K13" i="1" s="1"/>
  <c r="I16" i="1"/>
  <c r="K16" i="1" s="1"/>
  <c r="I25" i="1"/>
  <c r="K25" i="1" s="1"/>
  <c r="I18" i="1"/>
  <c r="K18" i="1" s="1"/>
  <c r="I17" i="1"/>
  <c r="K17" i="1" s="1"/>
  <c r="I12" i="1"/>
  <c r="K12" i="1" s="1"/>
  <c r="I15" i="1"/>
  <c r="K15" i="1" s="1"/>
  <c r="I19" i="1"/>
  <c r="K19" i="1" s="1"/>
  <c r="I23" i="1"/>
  <c r="K23" i="1" s="1"/>
  <c r="I21" i="1"/>
  <c r="K21" i="1" s="1"/>
  <c r="I24" i="1"/>
  <c r="K24" i="1" s="1"/>
  <c r="I14" i="1"/>
  <c r="K14" i="1" s="1"/>
  <c r="I22" i="1"/>
  <c r="K22" i="1" s="1"/>
  <c r="I20" i="1"/>
  <c r="K20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3" i="2"/>
</calcChain>
</file>

<file path=xl/sharedStrings.xml><?xml version="1.0" encoding="utf-8"?>
<sst xmlns="http://schemas.openxmlformats.org/spreadsheetml/2006/main" count="793" uniqueCount="92">
  <si>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</si>
  <si>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</si>
  <si>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</si>
  <si>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</si>
  <si>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</si>
  <si>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</si>
  <si>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</si>
  <si>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</si>
  <si>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</si>
  <si>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</si>
  <si>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</si>
  <si>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</si>
  <si>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</si>
  <si>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</si>
  <si>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</si>
  <si>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</si>
  <si>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</si>
  <si>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</si>
  <si>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</si>
  <si>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</si>
  <si>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</si>
  <si>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</si>
  <si>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</si>
  <si>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</si>
  <si>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</si>
  <si>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</si>
  <si>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</si>
  <si>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</si>
  <si>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</si>
  <si>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</si>
  <si>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</si>
  <si>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</si>
  <si>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</si>
  <si>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</si>
  <si>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</si>
  <si>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Бакланова Кристина Дмитриевна</t>
  </si>
  <si>
    <t>Белозеров Евгений Игоревич</t>
  </si>
  <si>
    <t>Богдан Ксения Викторовна</t>
  </si>
  <si>
    <t>Ерофеев Артем Сергеевич</t>
  </si>
  <si>
    <t>Карпутин Вадим Сергеевич</t>
  </si>
  <si>
    <t>Клевцов Алексей Александрович</t>
  </si>
  <si>
    <t>Лукин Александр Сергеевич</t>
  </si>
  <si>
    <t>Мелихов Александр Николаевич</t>
  </si>
  <si>
    <t>Пенкина Полина Васильевна</t>
  </si>
  <si>
    <t>Пугачев Дмитрий Юрьевич</t>
  </si>
  <si>
    <t>Родыгина Ирина Константиновна</t>
  </si>
  <si>
    <t>Феденко Анис Абделлахович</t>
  </si>
  <si>
    <t>Чурилин Иван Александрович</t>
  </si>
  <si>
    <t>Шеин Алексей Викторович</t>
  </si>
  <si>
    <t>МФЗ171</t>
  </si>
  <si>
    <t>М171МФИЗ003</t>
  </si>
  <si>
    <t>Введение в физику плазмы</t>
  </si>
  <si>
    <t>Экзамен</t>
  </si>
  <si>
    <t>2017/2018 учебный год 2 модуль</t>
  </si>
  <si>
    <t>stCommon</t>
  </si>
  <si>
    <t>Физика</t>
  </si>
  <si>
    <t>М171МФИЗ013</t>
  </si>
  <si>
    <t>М171МФИЗ011</t>
  </si>
  <si>
    <t>М171МФИЗ012</t>
  </si>
  <si>
    <t>Введение в физику элементарных частиц</t>
  </si>
  <si>
    <t>М171МФИЗ014</t>
  </si>
  <si>
    <t>М171МФИЗ008</t>
  </si>
  <si>
    <t>М171МФИЗ010</t>
  </si>
  <si>
    <t>М171МФИЗ007</t>
  </si>
  <si>
    <t>М171МФИЗ006</t>
  </si>
  <si>
    <t>М171МФИЗ005</t>
  </si>
  <si>
    <t>М171МФИЗ015</t>
  </si>
  <si>
    <t>М171МФИЗ009</t>
  </si>
  <si>
    <t>М171МФИЗ004</t>
  </si>
  <si>
    <t>М171МФИЗ001</t>
  </si>
  <si>
    <t>Квантовые коммуникации</t>
  </si>
  <si>
    <t>Научно-исследовательский семинар "Статистический анализ данных космического эксперимента"</t>
  </si>
  <si>
    <t>Научно-исследовательский семинар "Технологии атомного масштаба на поверхности твердого тела"</t>
  </si>
  <si>
    <t>Научно-исследовательский семинар "Технологии наноструктур"</t>
  </si>
  <si>
    <t>Научно-исследовательский семинар "Физика низких температур"</t>
  </si>
  <si>
    <t>Небесная механика</t>
  </si>
  <si>
    <t>Низкотемпературная физика твердого тела</t>
  </si>
  <si>
    <t>Основы физики поверхности</t>
  </si>
  <si>
    <t>Плазменная астрофизика</t>
  </si>
  <si>
    <t>Равновесные и неравновесные конденсированные системы</t>
  </si>
  <si>
    <t>Сверхнизкие температуры. Низкоразмерные системы</t>
  </si>
  <si>
    <t>Техника низких температур</t>
  </si>
  <si>
    <t>Физика нелинейных явлений в конденсированных средах</t>
  </si>
  <si>
    <t>Физическая кинетика</t>
  </si>
  <si>
    <t>Физические основы квантовой информатики</t>
  </si>
  <si>
    <t>Электронные свойства твердых тел</t>
  </si>
  <si>
    <t>10 - 11</t>
  </si>
  <si>
    <t>Дата выгрузки: 12.01.2018</t>
  </si>
  <si>
    <t>Период: c 2017/2018 учебный год I семестр по 2017/2018 учебный год I семестр</t>
  </si>
  <si>
    <t>Факультет/отделение: Факультет физики</t>
  </si>
  <si>
    <t>Направление подготовки: Физика</t>
  </si>
  <si>
    <t>Уровень образования, номер курса: Магистратура 1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</si>
</sst>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0</xdr:row>
          <xdr:rowOff>190500</xdr:rowOff>
        </xdr:from>
        <xdr:to>
          <xdr:col>17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I25"/>
  <sheetViews>
    <sheetView tabSelected="1" topLeftCell="A7" workbookViewId="0">
      <selection activeCell="C20" sqref="C20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11.140625" style="7" customWidth="1"/>
    <col min="7" max="7" width="10.7109375" style="1" hidden="1" customWidth="1"/>
    <col min="8" max="11" width="10.7109375" style="13" customWidth="1"/>
    <col min="12" max="13" width="10.7109375" style="25" hidden="1" customWidth="1"/>
    <col min="14" max="14" width="10.7109375" style="25" customWidth="1"/>
    <col min="15" max="33" width="10.7109375" style="26" customWidth="1"/>
    <col min="34" max="34" width="10.7109375" style="26" hidden="1" customWidth="1"/>
    <col min="35" max="77" width="10.7109375" style="1" customWidth="1"/>
    <col min="78" max="16384" width="9.140625" style="1"/>
  </cols>
  <sheetData>
    <row r="1" spans="1:35" s="6" customFormat="1" ht="32.25" customHeight="1" x14ac:dyDescent="0.2">
      <c r="A1" s="27" t="s">
        <v>29</v>
      </c>
      <c r="B1" s="19"/>
      <c r="C1" s="19"/>
      <c r="D1" s="19"/>
      <c r="E1" s="19"/>
      <c r="H1" s="11"/>
      <c r="I1" s="11"/>
      <c r="J1" s="11"/>
      <c r="K1" s="11"/>
      <c r="L1" s="21"/>
      <c r="M1" s="21"/>
      <c r="N1" s="29" t="s">
        <v>22</v>
      </c>
      <c r="O1" s="29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5" s="5" customFormat="1" ht="15.75" customHeight="1" x14ac:dyDescent="0.2">
      <c r="A2" s="28" t="s">
        <v>87</v>
      </c>
      <c r="B2" s="6"/>
      <c r="C2" s="6"/>
      <c r="D2" s="6"/>
      <c r="E2" s="6"/>
      <c r="F2" s="6"/>
      <c r="G2" s="6"/>
      <c r="H2" s="6"/>
      <c r="I2" s="6"/>
      <c r="J2" s="6"/>
      <c r="K2" s="12"/>
      <c r="L2" s="23"/>
      <c r="M2" s="23"/>
      <c r="N2" s="32" t="s">
        <v>21</v>
      </c>
      <c r="O2" s="3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4"/>
    </row>
    <row r="3" spans="1:35" s="5" customFormat="1" ht="15.75" customHeight="1" x14ac:dyDescent="0.2">
      <c r="A3" s="28" t="s">
        <v>88</v>
      </c>
      <c r="B3" s="6"/>
      <c r="C3" s="6"/>
      <c r="D3" s="6"/>
      <c r="E3" s="6"/>
      <c r="F3" s="6"/>
      <c r="G3" s="6"/>
      <c r="H3" s="6"/>
      <c r="I3" s="6"/>
      <c r="J3" s="6"/>
      <c r="K3" s="12"/>
      <c r="L3" s="23"/>
      <c r="M3" s="23"/>
      <c r="N3" s="32"/>
      <c r="O3" s="3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4"/>
    </row>
    <row r="4" spans="1:35" s="5" customFormat="1" ht="15.75" customHeight="1" x14ac:dyDescent="0.2">
      <c r="A4" s="28" t="s">
        <v>89</v>
      </c>
      <c r="B4" s="6"/>
      <c r="C4" s="6"/>
      <c r="D4" s="6"/>
      <c r="E4" s="6"/>
      <c r="F4" s="6"/>
      <c r="G4" s="6"/>
      <c r="H4" s="6"/>
      <c r="I4" s="6"/>
      <c r="J4" s="6"/>
      <c r="K4" s="12"/>
      <c r="L4" s="23"/>
      <c r="M4" s="23"/>
      <c r="N4" s="23"/>
      <c r="O4" s="24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4"/>
    </row>
    <row r="5" spans="1:35" s="5" customFormat="1" ht="15.75" customHeight="1" x14ac:dyDescent="0.2">
      <c r="A5" s="28" t="s">
        <v>90</v>
      </c>
      <c r="B5" s="6"/>
      <c r="C5" s="6"/>
      <c r="D5" s="6"/>
      <c r="E5" s="6"/>
      <c r="F5" s="6"/>
      <c r="G5" s="6"/>
      <c r="H5" s="6"/>
      <c r="I5" s="6"/>
      <c r="J5" s="6"/>
      <c r="K5" s="12"/>
      <c r="L5" s="23"/>
      <c r="M5" s="23"/>
      <c r="N5" s="23"/>
      <c r="O5" s="24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4"/>
    </row>
    <row r="6" spans="1:35" s="5" customFormat="1" ht="15.75" customHeight="1" x14ac:dyDescent="0.2">
      <c r="A6" s="28" t="s">
        <v>91</v>
      </c>
      <c r="B6" s="8"/>
      <c r="C6" s="4"/>
      <c r="D6" s="4"/>
      <c r="E6" s="4"/>
      <c r="F6" s="4"/>
      <c r="H6" s="12"/>
      <c r="I6" s="12"/>
      <c r="J6" s="12"/>
      <c r="K6" s="12"/>
      <c r="L6" s="23"/>
      <c r="M6" s="23"/>
      <c r="N6" s="23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5" s="5" customFormat="1" ht="15.75" customHeight="1" x14ac:dyDescent="0.2">
      <c r="A7" s="18"/>
      <c r="B7" s="8"/>
      <c r="H7" s="12"/>
      <c r="I7" s="12"/>
      <c r="J7" s="12"/>
      <c r="K7" s="12"/>
      <c r="L7" s="23"/>
      <c r="M7" s="23"/>
      <c r="N7" s="23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</row>
    <row r="8" spans="1:35" s="2" customFormat="1" ht="20.25" customHeight="1" x14ac:dyDescent="0.2">
      <c r="A8" s="34" t="s">
        <v>2</v>
      </c>
      <c r="B8" s="35" t="s">
        <v>3</v>
      </c>
      <c r="C8" s="34" t="s">
        <v>0</v>
      </c>
      <c r="D8" s="34" t="s">
        <v>6</v>
      </c>
      <c r="E8" s="34" t="s">
        <v>1</v>
      </c>
      <c r="F8" s="34" t="s">
        <v>33</v>
      </c>
      <c r="H8" s="46" t="s">
        <v>18</v>
      </c>
      <c r="I8" s="46" t="s">
        <v>19</v>
      </c>
      <c r="J8" s="47" t="s">
        <v>27</v>
      </c>
      <c r="K8" s="46" t="s">
        <v>20</v>
      </c>
      <c r="L8" s="48" t="s">
        <v>23</v>
      </c>
      <c r="M8" s="48" t="s">
        <v>24</v>
      </c>
      <c r="N8" s="49" t="s">
        <v>25</v>
      </c>
      <c r="O8" s="48" t="s">
        <v>5</v>
      </c>
      <c r="P8" s="36" t="s">
        <v>53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0" t="s">
        <v>28</v>
      </c>
      <c r="AI8" s="31"/>
    </row>
    <row r="9" spans="1:35" s="2" customFormat="1" ht="20.25" customHeight="1" x14ac:dyDescent="0.2">
      <c r="A9" s="34"/>
      <c r="B9" s="35"/>
      <c r="C9" s="34"/>
      <c r="D9" s="34"/>
      <c r="E9" s="34"/>
      <c r="F9" s="34"/>
      <c r="H9" s="46"/>
      <c r="I9" s="46"/>
      <c r="J9" s="47"/>
      <c r="K9" s="46"/>
      <c r="L9" s="48"/>
      <c r="M9" s="48"/>
      <c r="N9" s="49"/>
      <c r="O9" s="48"/>
      <c r="P9" s="36" t="s">
        <v>52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0"/>
      <c r="AI9" s="31"/>
    </row>
    <row r="10" spans="1:35" s="3" customFormat="1" ht="200.1" customHeight="1" x14ac:dyDescent="0.2">
      <c r="A10" s="34"/>
      <c r="B10" s="35"/>
      <c r="C10" s="34"/>
      <c r="D10" s="34"/>
      <c r="E10" s="34"/>
      <c r="F10" s="34"/>
      <c r="G10" s="20" t="s">
        <v>26</v>
      </c>
      <c r="H10" s="46"/>
      <c r="I10" s="46"/>
      <c r="J10" s="47"/>
      <c r="K10" s="46"/>
      <c r="L10" s="48"/>
      <c r="M10" s="48"/>
      <c r="N10" s="49"/>
      <c r="O10" s="48"/>
      <c r="P10" s="37" t="s">
        <v>51</v>
      </c>
      <c r="Q10" s="37" t="s">
        <v>59</v>
      </c>
      <c r="R10" s="37" t="s">
        <v>70</v>
      </c>
      <c r="S10" s="37" t="s">
        <v>71</v>
      </c>
      <c r="T10" s="37" t="s">
        <v>72</v>
      </c>
      <c r="U10" s="37" t="s">
        <v>73</v>
      </c>
      <c r="V10" s="37" t="s">
        <v>74</v>
      </c>
      <c r="W10" s="37" t="s">
        <v>75</v>
      </c>
      <c r="X10" s="37" t="s">
        <v>76</v>
      </c>
      <c r="Y10" s="37" t="s">
        <v>77</v>
      </c>
      <c r="Z10" s="37" t="s">
        <v>78</v>
      </c>
      <c r="AA10" s="37" t="s">
        <v>79</v>
      </c>
      <c r="AB10" s="37" t="s">
        <v>80</v>
      </c>
      <c r="AC10" s="37" t="s">
        <v>81</v>
      </c>
      <c r="AD10" s="37" t="s">
        <v>82</v>
      </c>
      <c r="AE10" s="37" t="s">
        <v>83</v>
      </c>
      <c r="AF10" s="37" t="s">
        <v>84</v>
      </c>
      <c r="AG10" s="37" t="s">
        <v>85</v>
      </c>
      <c r="AH10" s="30"/>
      <c r="AI10" s="31"/>
    </row>
    <row r="11" spans="1:35" s="10" customFormat="1" ht="18.75" customHeight="1" x14ac:dyDescent="0.2">
      <c r="A11" s="33" t="s">
        <v>4</v>
      </c>
      <c r="B11" s="33"/>
      <c r="C11" s="33"/>
      <c r="D11" s="33"/>
      <c r="E11" s="33"/>
      <c r="F11" s="33"/>
      <c r="H11" s="46"/>
      <c r="I11" s="46"/>
      <c r="J11" s="47"/>
      <c r="K11" s="46"/>
      <c r="L11" s="48"/>
      <c r="M11" s="48"/>
      <c r="N11" s="49"/>
      <c r="O11" s="48"/>
      <c r="P11" s="38">
        <v>5</v>
      </c>
      <c r="Q11" s="38">
        <v>3</v>
      </c>
      <c r="R11" s="38">
        <v>5</v>
      </c>
      <c r="S11" s="38">
        <v>4</v>
      </c>
      <c r="T11" s="38">
        <v>4</v>
      </c>
      <c r="U11" s="38">
        <v>4</v>
      </c>
      <c r="V11" s="38">
        <v>4</v>
      </c>
      <c r="W11" s="38">
        <v>5</v>
      </c>
      <c r="X11" s="38">
        <v>5</v>
      </c>
      <c r="Y11" s="38">
        <v>5</v>
      </c>
      <c r="Z11" s="38">
        <v>5</v>
      </c>
      <c r="AA11" s="38">
        <v>5</v>
      </c>
      <c r="AB11" s="38">
        <v>5</v>
      </c>
      <c r="AC11" s="38">
        <v>5</v>
      </c>
      <c r="AD11" s="38">
        <v>5</v>
      </c>
      <c r="AE11" s="38">
        <v>3</v>
      </c>
      <c r="AF11" s="38">
        <v>5</v>
      </c>
      <c r="AG11" s="38">
        <v>5</v>
      </c>
      <c r="AH11" s="30"/>
      <c r="AI11" s="31"/>
    </row>
    <row r="12" spans="1:35" x14ac:dyDescent="0.2">
      <c r="A12" s="39">
        <v>1</v>
      </c>
      <c r="B12" s="40" t="s">
        <v>58</v>
      </c>
      <c r="C12" s="41" t="s">
        <v>41</v>
      </c>
      <c r="D12" s="41">
        <v>1944867736</v>
      </c>
      <c r="E12" s="42" t="s">
        <v>49</v>
      </c>
      <c r="F12" s="41" t="s">
        <v>55</v>
      </c>
      <c r="G12" s="1">
        <f>MATCH(D12,Данные!$D:$D,0)</f>
        <v>6</v>
      </c>
      <c r="H12" s="50">
        <v>247</v>
      </c>
      <c r="I12" s="50">
        <f>IF(J12 &gt; 0, MAX(J$12:J$25) / J12, 0)</f>
        <v>1</v>
      </c>
      <c r="J12" s="50">
        <v>25</v>
      </c>
      <c r="K12" s="50">
        <f>H12*I12</f>
        <v>247</v>
      </c>
      <c r="L12" s="51">
        <v>59</v>
      </c>
      <c r="M12" s="51">
        <v>6</v>
      </c>
      <c r="N12" s="51">
        <f>IF(M12 &gt; 0,L12/M12,0)</f>
        <v>9.8333333333333339</v>
      </c>
      <c r="O12" s="45">
        <f>MIN($P12:AG12)</f>
        <v>9</v>
      </c>
      <c r="P12" s="45">
        <v>10</v>
      </c>
      <c r="Q12" s="45">
        <v>9</v>
      </c>
      <c r="R12" s="45"/>
      <c r="S12" s="45">
        <v>10</v>
      </c>
      <c r="T12" s="45"/>
      <c r="U12" s="45"/>
      <c r="V12" s="45"/>
      <c r="W12" s="45">
        <v>10</v>
      </c>
      <c r="X12" s="45"/>
      <c r="Y12" s="45"/>
      <c r="Z12" s="45">
        <v>10</v>
      </c>
      <c r="AA12" s="45"/>
      <c r="AB12" s="45"/>
      <c r="AC12" s="45"/>
      <c r="AD12" s="45"/>
      <c r="AE12" s="45">
        <v>10</v>
      </c>
      <c r="AF12" s="45"/>
      <c r="AG12" s="45"/>
      <c r="AH12" s="26">
        <v>1</v>
      </c>
    </row>
    <row r="13" spans="1:35" x14ac:dyDescent="0.2">
      <c r="A13" s="39">
        <v>2</v>
      </c>
      <c r="B13" s="40" t="s">
        <v>50</v>
      </c>
      <c r="C13" s="41" t="s">
        <v>36</v>
      </c>
      <c r="D13" s="41">
        <v>1941144287</v>
      </c>
      <c r="E13" s="42" t="s">
        <v>49</v>
      </c>
      <c r="F13" s="41" t="s">
        <v>55</v>
      </c>
      <c r="G13" s="1">
        <f>MATCH(D13,Данные!$D:$D,0)</f>
        <v>3</v>
      </c>
      <c r="H13" s="50">
        <v>240</v>
      </c>
      <c r="I13" s="50">
        <f>IF(J13 &gt; 0, MAX(J$12:J$25) / J13, 0)</f>
        <v>1</v>
      </c>
      <c r="J13" s="50">
        <v>25</v>
      </c>
      <c r="K13" s="50">
        <f>H13*I13</f>
        <v>240</v>
      </c>
      <c r="L13" s="51">
        <v>57</v>
      </c>
      <c r="M13" s="51">
        <v>6</v>
      </c>
      <c r="N13" s="51">
        <f>IF(M13 &gt; 0,L13/M13,0)</f>
        <v>9.5</v>
      </c>
      <c r="O13" s="45">
        <f>MIN($P13:AG13)</f>
        <v>9</v>
      </c>
      <c r="P13" s="45">
        <v>10</v>
      </c>
      <c r="Q13" s="45">
        <v>9</v>
      </c>
      <c r="R13" s="45"/>
      <c r="S13" s="45">
        <v>9</v>
      </c>
      <c r="T13" s="45"/>
      <c r="U13" s="45"/>
      <c r="V13" s="45"/>
      <c r="W13" s="45">
        <v>10</v>
      </c>
      <c r="X13" s="45"/>
      <c r="Y13" s="45"/>
      <c r="Z13" s="45">
        <v>10</v>
      </c>
      <c r="AA13" s="45"/>
      <c r="AB13" s="45"/>
      <c r="AC13" s="45"/>
      <c r="AD13" s="45"/>
      <c r="AE13" s="45">
        <v>9</v>
      </c>
      <c r="AF13" s="45"/>
      <c r="AG13" s="45"/>
      <c r="AH13" s="26">
        <v>2</v>
      </c>
    </row>
    <row r="14" spans="1:35" x14ac:dyDescent="0.2">
      <c r="A14" s="39">
        <v>3</v>
      </c>
      <c r="B14" s="40" t="s">
        <v>62</v>
      </c>
      <c r="C14" s="41" t="s">
        <v>47</v>
      </c>
      <c r="D14" s="41">
        <v>1944867775</v>
      </c>
      <c r="E14" s="42" t="s">
        <v>49</v>
      </c>
      <c r="F14" s="41" t="s">
        <v>55</v>
      </c>
      <c r="G14" s="1">
        <f>MATCH(D14,Данные!$D:$D,0)</f>
        <v>12</v>
      </c>
      <c r="H14" s="50">
        <v>212</v>
      </c>
      <c r="I14" s="50">
        <f>IF(J14 &gt; 0, MAX(J$12:J$25) / J14, 0)</f>
        <v>1</v>
      </c>
      <c r="J14" s="50">
        <v>25</v>
      </c>
      <c r="K14" s="50">
        <f>H14*I14</f>
        <v>212</v>
      </c>
      <c r="L14" s="51">
        <v>50</v>
      </c>
      <c r="M14" s="51">
        <v>6</v>
      </c>
      <c r="N14" s="51">
        <f>IF(M14 &gt; 0,L14/M14,0)</f>
        <v>8.3333333333333339</v>
      </c>
      <c r="O14" s="45">
        <f>MIN($P14:AG14)</f>
        <v>7</v>
      </c>
      <c r="P14" s="45"/>
      <c r="Q14" s="45">
        <v>8</v>
      </c>
      <c r="R14" s="45"/>
      <c r="S14" s="45"/>
      <c r="T14" s="45"/>
      <c r="U14" s="45">
        <v>8</v>
      </c>
      <c r="V14" s="45"/>
      <c r="W14" s="45"/>
      <c r="X14" s="45"/>
      <c r="Y14" s="45"/>
      <c r="Z14" s="45"/>
      <c r="AA14" s="45">
        <v>9</v>
      </c>
      <c r="AB14" s="45"/>
      <c r="AC14" s="45"/>
      <c r="AD14" s="45">
        <v>10</v>
      </c>
      <c r="AE14" s="45">
        <v>7</v>
      </c>
      <c r="AF14" s="45"/>
      <c r="AG14" s="45">
        <v>8</v>
      </c>
      <c r="AH14" s="26">
        <v>3</v>
      </c>
    </row>
    <row r="15" spans="1:35" x14ac:dyDescent="0.2">
      <c r="A15" s="39">
        <v>4</v>
      </c>
      <c r="B15" s="40" t="s">
        <v>57</v>
      </c>
      <c r="C15" s="41" t="s">
        <v>42</v>
      </c>
      <c r="D15" s="41">
        <v>1944867749</v>
      </c>
      <c r="E15" s="42" t="s">
        <v>49</v>
      </c>
      <c r="F15" s="41" t="s">
        <v>55</v>
      </c>
      <c r="G15" s="1">
        <f>MATCH(D15,Данные!$D:$D,0)</f>
        <v>5</v>
      </c>
      <c r="H15" s="50">
        <v>210</v>
      </c>
      <c r="I15" s="50">
        <f>IF(J15 &gt; 0, MAX(J$12:J$25) / J15, 0)</f>
        <v>1</v>
      </c>
      <c r="J15" s="50">
        <v>25</v>
      </c>
      <c r="K15" s="50">
        <f>H15*I15</f>
        <v>210</v>
      </c>
      <c r="L15" s="51">
        <v>50</v>
      </c>
      <c r="M15" s="51">
        <v>6</v>
      </c>
      <c r="N15" s="51">
        <f>IF(M15 &gt; 0,L15/M15,0)</f>
        <v>8.3333333333333339</v>
      </c>
      <c r="O15" s="45">
        <f>MIN($P15:AG15)</f>
        <v>8</v>
      </c>
      <c r="P15" s="45">
        <v>8</v>
      </c>
      <c r="Q15" s="45">
        <v>8</v>
      </c>
      <c r="R15" s="45"/>
      <c r="S15" s="45">
        <v>8</v>
      </c>
      <c r="T15" s="45"/>
      <c r="U15" s="45"/>
      <c r="V15" s="45"/>
      <c r="W15" s="45">
        <v>10</v>
      </c>
      <c r="X15" s="45"/>
      <c r="Y15" s="45"/>
      <c r="Z15" s="45">
        <v>8</v>
      </c>
      <c r="AA15" s="45"/>
      <c r="AB15" s="45"/>
      <c r="AC15" s="45"/>
      <c r="AD15" s="45"/>
      <c r="AE15" s="45">
        <v>8</v>
      </c>
      <c r="AF15" s="45"/>
      <c r="AG15" s="45"/>
      <c r="AH15" s="26">
        <v>4</v>
      </c>
    </row>
    <row r="16" spans="1:35" x14ac:dyDescent="0.2">
      <c r="A16" s="39">
        <v>5</v>
      </c>
      <c r="B16" s="40" t="s">
        <v>68</v>
      </c>
      <c r="C16" s="41" t="s">
        <v>37</v>
      </c>
      <c r="D16" s="41">
        <v>1941144302</v>
      </c>
      <c r="E16" s="42" t="s">
        <v>49</v>
      </c>
      <c r="F16" s="41" t="s">
        <v>55</v>
      </c>
      <c r="G16" s="1">
        <f>MATCH(D16,Данные!$D:$D,0)</f>
        <v>18</v>
      </c>
      <c r="H16" s="50">
        <v>204</v>
      </c>
      <c r="I16" s="50">
        <f>IF(J16 &gt; 0, MAX(J$12:J$25) / J16, 0)</f>
        <v>1</v>
      </c>
      <c r="J16" s="50">
        <v>25</v>
      </c>
      <c r="K16" s="50">
        <f>H16*I16</f>
        <v>204</v>
      </c>
      <c r="L16" s="51">
        <v>49</v>
      </c>
      <c r="M16" s="51">
        <v>6</v>
      </c>
      <c r="N16" s="51">
        <f>IF(M16 &gt; 0,L16/M16,0)</f>
        <v>8.1666666666666661</v>
      </c>
      <c r="O16" s="45">
        <f>MIN($P16:AG16)</f>
        <v>7</v>
      </c>
      <c r="P16" s="45"/>
      <c r="Q16" s="45">
        <v>9</v>
      </c>
      <c r="R16" s="45"/>
      <c r="S16" s="45"/>
      <c r="T16" s="45"/>
      <c r="U16" s="45">
        <v>7</v>
      </c>
      <c r="V16" s="45"/>
      <c r="W16" s="45"/>
      <c r="X16" s="45"/>
      <c r="Y16" s="45"/>
      <c r="Z16" s="45"/>
      <c r="AA16" s="45">
        <v>9</v>
      </c>
      <c r="AB16" s="45"/>
      <c r="AC16" s="45"/>
      <c r="AD16" s="45">
        <v>9</v>
      </c>
      <c r="AE16" s="45">
        <v>8</v>
      </c>
      <c r="AF16" s="45"/>
      <c r="AG16" s="45">
        <v>7</v>
      </c>
      <c r="AH16" s="26">
        <v>5</v>
      </c>
    </row>
    <row r="17" spans="1:34" x14ac:dyDescent="0.2">
      <c r="A17" s="39">
        <v>6</v>
      </c>
      <c r="B17" s="40" t="s">
        <v>56</v>
      </c>
      <c r="C17" s="41" t="s">
        <v>40</v>
      </c>
      <c r="D17" s="41">
        <v>1944867723</v>
      </c>
      <c r="E17" s="42" t="s">
        <v>49</v>
      </c>
      <c r="F17" s="41" t="s">
        <v>55</v>
      </c>
      <c r="G17" s="1">
        <f>MATCH(D17,Данные!$D:$D,0)</f>
        <v>4</v>
      </c>
      <c r="H17" s="50">
        <v>195</v>
      </c>
      <c r="I17" s="50">
        <f>IF(J17 &gt; 0, MAX(J$12:J$25) / J17, 0)</f>
        <v>1</v>
      </c>
      <c r="J17" s="50">
        <v>25</v>
      </c>
      <c r="K17" s="50">
        <f>H17*I17</f>
        <v>195</v>
      </c>
      <c r="L17" s="51">
        <v>48</v>
      </c>
      <c r="M17" s="51">
        <v>6</v>
      </c>
      <c r="N17" s="51">
        <f>IF(M17 &gt; 0,L17/M17,0)</f>
        <v>8</v>
      </c>
      <c r="O17" s="45">
        <f>MIN($P17:AG17)</f>
        <v>5</v>
      </c>
      <c r="P17" s="45">
        <v>5</v>
      </c>
      <c r="Q17" s="45">
        <v>9</v>
      </c>
      <c r="R17" s="45"/>
      <c r="S17" s="45">
        <v>9</v>
      </c>
      <c r="T17" s="45"/>
      <c r="U17" s="45"/>
      <c r="V17" s="45"/>
      <c r="W17" s="45">
        <v>10</v>
      </c>
      <c r="X17" s="45"/>
      <c r="Y17" s="45"/>
      <c r="Z17" s="45">
        <v>6</v>
      </c>
      <c r="AA17" s="45"/>
      <c r="AB17" s="45"/>
      <c r="AC17" s="45"/>
      <c r="AD17" s="45"/>
      <c r="AE17" s="45">
        <v>9</v>
      </c>
      <c r="AF17" s="45"/>
      <c r="AG17" s="45"/>
      <c r="AH17" s="26">
        <v>6</v>
      </c>
    </row>
    <row r="18" spans="1:34" x14ac:dyDescent="0.2">
      <c r="A18" s="39">
        <v>7</v>
      </c>
      <c r="B18" s="40" t="s">
        <v>66</v>
      </c>
      <c r="C18" s="41" t="s">
        <v>39</v>
      </c>
      <c r="D18" s="41">
        <v>1955237055</v>
      </c>
      <c r="E18" s="42" t="s">
        <v>49</v>
      </c>
      <c r="F18" s="41" t="s">
        <v>55</v>
      </c>
      <c r="G18" s="1">
        <f>MATCH(D18,Данные!$D:$D,0)</f>
        <v>16</v>
      </c>
      <c r="H18" s="50">
        <v>194</v>
      </c>
      <c r="I18" s="50">
        <f>IF(J18 &gt; 0, MAX(J$12:J$25) / J18, 0)</f>
        <v>1</v>
      </c>
      <c r="J18" s="50">
        <v>25</v>
      </c>
      <c r="K18" s="50">
        <f>H18*I18</f>
        <v>194</v>
      </c>
      <c r="L18" s="51">
        <v>46</v>
      </c>
      <c r="M18" s="51">
        <v>6</v>
      </c>
      <c r="N18" s="51">
        <f>IF(M18 &gt; 0,L18/M18,0)</f>
        <v>7.666666666666667</v>
      </c>
      <c r="O18" s="45">
        <f>MIN($P18:AG18)</f>
        <v>6</v>
      </c>
      <c r="P18" s="45"/>
      <c r="Q18" s="45">
        <v>7</v>
      </c>
      <c r="R18" s="45"/>
      <c r="S18" s="45"/>
      <c r="T18" s="45"/>
      <c r="U18" s="45"/>
      <c r="V18" s="45">
        <v>6</v>
      </c>
      <c r="W18" s="45"/>
      <c r="X18" s="45">
        <v>7</v>
      </c>
      <c r="Y18" s="45"/>
      <c r="Z18" s="45"/>
      <c r="AA18" s="45"/>
      <c r="AB18" s="45">
        <v>8</v>
      </c>
      <c r="AC18" s="45">
        <v>10</v>
      </c>
      <c r="AD18" s="45"/>
      <c r="AE18" s="45">
        <v>8</v>
      </c>
      <c r="AF18" s="45"/>
      <c r="AG18" s="45"/>
      <c r="AH18" s="26">
        <v>7</v>
      </c>
    </row>
    <row r="19" spans="1:34" x14ac:dyDescent="0.2">
      <c r="A19" s="39">
        <v>8</v>
      </c>
      <c r="B19" s="40" t="s">
        <v>65</v>
      </c>
      <c r="C19" s="41" t="s">
        <v>43</v>
      </c>
      <c r="D19" s="41">
        <v>1941144315</v>
      </c>
      <c r="E19" s="42" t="s">
        <v>49</v>
      </c>
      <c r="F19" s="41" t="s">
        <v>55</v>
      </c>
      <c r="G19" s="1">
        <f>MATCH(D19,Данные!$D:$D,0)</f>
        <v>15</v>
      </c>
      <c r="H19" s="50">
        <v>190</v>
      </c>
      <c r="I19" s="50">
        <f>IF(J19 &gt; 0, MAX(J$12:J$25) / J19, 0)</f>
        <v>1</v>
      </c>
      <c r="J19" s="50">
        <v>25</v>
      </c>
      <c r="K19" s="50">
        <f>H19*I19</f>
        <v>190</v>
      </c>
      <c r="L19" s="51">
        <v>46</v>
      </c>
      <c r="M19" s="51">
        <v>6</v>
      </c>
      <c r="N19" s="51">
        <f>IF(M19 &gt; 0,L19/M19,0)</f>
        <v>7.666666666666667</v>
      </c>
      <c r="O19" s="45">
        <f>MIN($P19:AG19)</f>
        <v>7</v>
      </c>
      <c r="P19" s="45"/>
      <c r="Q19" s="45">
        <v>8</v>
      </c>
      <c r="R19" s="45">
        <v>7</v>
      </c>
      <c r="S19" s="45"/>
      <c r="T19" s="45">
        <v>8</v>
      </c>
      <c r="U19" s="45"/>
      <c r="V19" s="45"/>
      <c r="W19" s="45"/>
      <c r="X19" s="45"/>
      <c r="Y19" s="45">
        <v>8</v>
      </c>
      <c r="Z19" s="45"/>
      <c r="AA19" s="45"/>
      <c r="AB19" s="45"/>
      <c r="AC19" s="45"/>
      <c r="AD19" s="45"/>
      <c r="AE19" s="45">
        <v>8</v>
      </c>
      <c r="AF19" s="45">
        <v>7</v>
      </c>
      <c r="AG19" s="45"/>
      <c r="AH19" s="26">
        <v>8</v>
      </c>
    </row>
    <row r="20" spans="1:34" x14ac:dyDescent="0.2">
      <c r="A20" s="39">
        <v>9</v>
      </c>
      <c r="B20" s="40" t="s">
        <v>69</v>
      </c>
      <c r="C20" s="41" t="s">
        <v>35</v>
      </c>
      <c r="D20" s="41">
        <v>1941144257</v>
      </c>
      <c r="E20" s="42" t="s">
        <v>49</v>
      </c>
      <c r="F20" s="41" t="s">
        <v>55</v>
      </c>
      <c r="G20" s="1">
        <f>MATCH(D20,Данные!$D:$D,0)</f>
        <v>19</v>
      </c>
      <c r="H20" s="50">
        <v>189</v>
      </c>
      <c r="I20" s="50">
        <f>IF(J20 &gt; 0, MAX(J$12:J$25) / J20, 0)</f>
        <v>1</v>
      </c>
      <c r="J20" s="50">
        <v>25</v>
      </c>
      <c r="K20" s="50">
        <f>H20*I20</f>
        <v>189</v>
      </c>
      <c r="L20" s="51">
        <v>46</v>
      </c>
      <c r="M20" s="51">
        <v>6</v>
      </c>
      <c r="N20" s="51">
        <f>IF(M20 &gt; 0,L20/M20,0)</f>
        <v>7.666666666666667</v>
      </c>
      <c r="O20" s="45">
        <f>MIN($P20:AG20)</f>
        <v>7</v>
      </c>
      <c r="P20" s="45"/>
      <c r="Q20" s="45">
        <v>9</v>
      </c>
      <c r="R20" s="45">
        <v>8</v>
      </c>
      <c r="S20" s="45"/>
      <c r="T20" s="45">
        <v>7</v>
      </c>
      <c r="U20" s="45"/>
      <c r="V20" s="45"/>
      <c r="W20" s="45"/>
      <c r="X20" s="45"/>
      <c r="Y20" s="45">
        <v>7</v>
      </c>
      <c r="Z20" s="45"/>
      <c r="AA20" s="45"/>
      <c r="AB20" s="45"/>
      <c r="AC20" s="45"/>
      <c r="AD20" s="45"/>
      <c r="AE20" s="45">
        <v>8</v>
      </c>
      <c r="AF20" s="45">
        <v>7</v>
      </c>
      <c r="AG20" s="45"/>
      <c r="AH20" s="26">
        <v>9</v>
      </c>
    </row>
    <row r="21" spans="1:34" x14ac:dyDescent="0.2">
      <c r="A21" s="43" t="s">
        <v>86</v>
      </c>
      <c r="B21" s="40" t="s">
        <v>67</v>
      </c>
      <c r="C21" s="41" t="s">
        <v>45</v>
      </c>
      <c r="D21" s="41">
        <v>1944867762</v>
      </c>
      <c r="E21" s="42" t="s">
        <v>49</v>
      </c>
      <c r="F21" s="41" t="s">
        <v>55</v>
      </c>
      <c r="G21" s="1">
        <f>MATCH(D21,Данные!$D:$D,0)</f>
        <v>17</v>
      </c>
      <c r="H21" s="50">
        <v>188</v>
      </c>
      <c r="I21" s="50">
        <f>IF(J21 &gt; 0, MAX(J$12:J$25) / J21, 0)</f>
        <v>1</v>
      </c>
      <c r="J21" s="50">
        <v>25</v>
      </c>
      <c r="K21" s="50">
        <f>H21*I21</f>
        <v>188</v>
      </c>
      <c r="L21" s="51">
        <v>44</v>
      </c>
      <c r="M21" s="51">
        <v>6</v>
      </c>
      <c r="N21" s="51">
        <f>IF(M21 &gt; 0,L21/M21,0)</f>
        <v>7.333333333333333</v>
      </c>
      <c r="O21" s="45">
        <f>MIN($P21:AG21)</f>
        <v>6</v>
      </c>
      <c r="P21" s="45"/>
      <c r="Q21" s="45">
        <v>7</v>
      </c>
      <c r="R21" s="45"/>
      <c r="S21" s="45"/>
      <c r="T21" s="45"/>
      <c r="U21" s="45"/>
      <c r="V21" s="45">
        <v>6</v>
      </c>
      <c r="W21" s="45"/>
      <c r="X21" s="45">
        <v>7</v>
      </c>
      <c r="Y21" s="45"/>
      <c r="Z21" s="45"/>
      <c r="AA21" s="45"/>
      <c r="AB21" s="45">
        <v>8</v>
      </c>
      <c r="AC21" s="45">
        <v>10</v>
      </c>
      <c r="AD21" s="45"/>
      <c r="AE21" s="45">
        <v>6</v>
      </c>
      <c r="AF21" s="45"/>
      <c r="AG21" s="45"/>
      <c r="AH21" s="26">
        <v>10</v>
      </c>
    </row>
    <row r="22" spans="1:34" x14ac:dyDescent="0.2">
      <c r="A22" s="44"/>
      <c r="B22" s="40" t="s">
        <v>61</v>
      </c>
      <c r="C22" s="41" t="s">
        <v>48</v>
      </c>
      <c r="D22" s="41">
        <v>1941145527</v>
      </c>
      <c r="E22" s="42" t="s">
        <v>49</v>
      </c>
      <c r="F22" s="41" t="s">
        <v>55</v>
      </c>
      <c r="G22" s="1">
        <f>MATCH(D22,Данные!$D:$D,0)</f>
        <v>11</v>
      </c>
      <c r="H22" s="50">
        <v>188</v>
      </c>
      <c r="I22" s="50">
        <f>IF(J22 &gt; 0, MAX(J$12:J$25) / J22, 0)</f>
        <v>1</v>
      </c>
      <c r="J22" s="50">
        <v>25</v>
      </c>
      <c r="K22" s="50">
        <f>H22*I22</f>
        <v>188</v>
      </c>
      <c r="L22" s="51">
        <v>44</v>
      </c>
      <c r="M22" s="51">
        <v>6</v>
      </c>
      <c r="N22" s="51">
        <f>IF(M22 &gt; 0,L22/M22,0)</f>
        <v>7.333333333333333</v>
      </c>
      <c r="O22" s="45">
        <f>MIN($P22:AG22)</f>
        <v>6</v>
      </c>
      <c r="P22" s="45"/>
      <c r="Q22" s="45">
        <v>7</v>
      </c>
      <c r="R22" s="45"/>
      <c r="S22" s="45"/>
      <c r="T22" s="45"/>
      <c r="U22" s="45"/>
      <c r="V22" s="45">
        <v>6</v>
      </c>
      <c r="W22" s="45"/>
      <c r="X22" s="45">
        <v>7</v>
      </c>
      <c r="Y22" s="45"/>
      <c r="Z22" s="45"/>
      <c r="AA22" s="45"/>
      <c r="AB22" s="45">
        <v>8</v>
      </c>
      <c r="AC22" s="45">
        <v>10</v>
      </c>
      <c r="AD22" s="45"/>
      <c r="AE22" s="45">
        <v>6</v>
      </c>
      <c r="AF22" s="45"/>
      <c r="AG22" s="45"/>
      <c r="AH22" s="26">
        <v>11</v>
      </c>
    </row>
    <row r="23" spans="1:34" x14ac:dyDescent="0.2">
      <c r="A23" s="39">
        <v>12</v>
      </c>
      <c r="B23" s="40" t="s">
        <v>64</v>
      </c>
      <c r="C23" s="41" t="s">
        <v>44</v>
      </c>
      <c r="D23" s="41">
        <v>1941144329</v>
      </c>
      <c r="E23" s="42" t="s">
        <v>49</v>
      </c>
      <c r="F23" s="41" t="s">
        <v>55</v>
      </c>
      <c r="G23" s="1">
        <f>MATCH(D23,Данные!$D:$D,0)</f>
        <v>14</v>
      </c>
      <c r="H23" s="50">
        <v>186</v>
      </c>
      <c r="I23" s="50">
        <f>IF(J23 &gt; 0, MAX(J$12:J$25) / J23, 0)</f>
        <v>1</v>
      </c>
      <c r="J23" s="50">
        <v>25</v>
      </c>
      <c r="K23" s="50">
        <f>H23*I23</f>
        <v>186</v>
      </c>
      <c r="L23" s="51">
        <v>45</v>
      </c>
      <c r="M23" s="51">
        <v>6</v>
      </c>
      <c r="N23" s="51">
        <f>IF(M23 &gt; 0,L23/M23,0)</f>
        <v>7.5</v>
      </c>
      <c r="O23" s="45">
        <f>MIN($P23:AG23)</f>
        <v>7</v>
      </c>
      <c r="P23" s="45"/>
      <c r="Q23" s="45">
        <v>8</v>
      </c>
      <c r="R23" s="45">
        <v>7</v>
      </c>
      <c r="S23" s="45"/>
      <c r="T23" s="45">
        <v>7</v>
      </c>
      <c r="U23" s="45"/>
      <c r="V23" s="45"/>
      <c r="W23" s="45"/>
      <c r="X23" s="45"/>
      <c r="Y23" s="45">
        <v>7</v>
      </c>
      <c r="Z23" s="45"/>
      <c r="AA23" s="45"/>
      <c r="AB23" s="45"/>
      <c r="AC23" s="45"/>
      <c r="AD23" s="45"/>
      <c r="AE23" s="45">
        <v>8</v>
      </c>
      <c r="AF23" s="45">
        <v>8</v>
      </c>
      <c r="AG23" s="45"/>
      <c r="AH23" s="26">
        <v>12</v>
      </c>
    </row>
    <row r="24" spans="1:34" x14ac:dyDescent="0.2">
      <c r="A24" s="39">
        <v>13</v>
      </c>
      <c r="B24" s="40" t="s">
        <v>63</v>
      </c>
      <c r="C24" s="41" t="s">
        <v>46</v>
      </c>
      <c r="D24" s="41">
        <v>1941144345</v>
      </c>
      <c r="E24" s="42" t="s">
        <v>49</v>
      </c>
      <c r="F24" s="41" t="s">
        <v>55</v>
      </c>
      <c r="G24" s="1">
        <f>MATCH(D24,Данные!$D:$D,0)</f>
        <v>13</v>
      </c>
      <c r="H24" s="50">
        <v>181</v>
      </c>
      <c r="I24" s="50">
        <f>IF(J24 &gt; 0, MAX(J$12:J$25) / J24, 0)</f>
        <v>1</v>
      </c>
      <c r="J24" s="50">
        <v>25</v>
      </c>
      <c r="K24" s="50">
        <f>H24*I24</f>
        <v>181</v>
      </c>
      <c r="L24" s="51">
        <v>43</v>
      </c>
      <c r="M24" s="51">
        <v>6</v>
      </c>
      <c r="N24" s="51">
        <f>IF(M24 &gt; 0,L24/M24,0)</f>
        <v>7.166666666666667</v>
      </c>
      <c r="O24" s="45">
        <f>MIN($P24:AG24)</f>
        <v>6</v>
      </c>
      <c r="P24" s="45"/>
      <c r="Q24" s="45">
        <v>7</v>
      </c>
      <c r="R24" s="45"/>
      <c r="S24" s="45"/>
      <c r="T24" s="45"/>
      <c r="U24" s="45">
        <v>6</v>
      </c>
      <c r="V24" s="45"/>
      <c r="W24" s="45"/>
      <c r="X24" s="45"/>
      <c r="Y24" s="45"/>
      <c r="Z24" s="45"/>
      <c r="AA24" s="45">
        <v>9</v>
      </c>
      <c r="AB24" s="45"/>
      <c r="AC24" s="45"/>
      <c r="AD24" s="45">
        <v>8</v>
      </c>
      <c r="AE24" s="45">
        <v>7</v>
      </c>
      <c r="AF24" s="45"/>
      <c r="AG24" s="45">
        <v>6</v>
      </c>
      <c r="AH24" s="26">
        <v>13</v>
      </c>
    </row>
    <row r="25" spans="1:34" x14ac:dyDescent="0.2">
      <c r="A25" s="39">
        <v>14</v>
      </c>
      <c r="B25" s="40" t="s">
        <v>60</v>
      </c>
      <c r="C25" s="41" t="s">
        <v>38</v>
      </c>
      <c r="D25" s="41">
        <v>1944867710</v>
      </c>
      <c r="E25" s="42" t="s">
        <v>49</v>
      </c>
      <c r="F25" s="41" t="s">
        <v>55</v>
      </c>
      <c r="G25" s="1">
        <f>MATCH(D25,Данные!$D:$D,0)</f>
        <v>8</v>
      </c>
      <c r="H25" s="50">
        <v>175</v>
      </c>
      <c r="I25" s="50">
        <f>IF(J25 &gt; 0, MAX(J$12:J$25) / J25, 0)</f>
        <v>1</v>
      </c>
      <c r="J25" s="50">
        <v>25</v>
      </c>
      <c r="K25" s="50">
        <f>H25*I25</f>
        <v>175</v>
      </c>
      <c r="L25" s="51">
        <v>42</v>
      </c>
      <c r="M25" s="51">
        <v>6</v>
      </c>
      <c r="N25" s="51">
        <f>IF(M25 &gt; 0,L25/M25,0)</f>
        <v>7</v>
      </c>
      <c r="O25" s="45">
        <f>MIN($P25:AG25)</f>
        <v>7</v>
      </c>
      <c r="P25" s="45"/>
      <c r="Q25" s="45">
        <v>7</v>
      </c>
      <c r="R25" s="45">
        <v>7</v>
      </c>
      <c r="S25" s="45"/>
      <c r="T25" s="45">
        <v>7</v>
      </c>
      <c r="U25" s="45"/>
      <c r="V25" s="45"/>
      <c r="W25" s="45"/>
      <c r="X25" s="45"/>
      <c r="Y25" s="45">
        <v>7</v>
      </c>
      <c r="Z25" s="45"/>
      <c r="AA25" s="45"/>
      <c r="AB25" s="45"/>
      <c r="AC25" s="45"/>
      <c r="AD25" s="45"/>
      <c r="AE25" s="45">
        <v>7</v>
      </c>
      <c r="AF25" s="45">
        <v>7</v>
      </c>
      <c r="AG25" s="45"/>
      <c r="AH25" s="26">
        <v>14</v>
      </c>
    </row>
  </sheetData>
  <sheetCalcPr fullCalcOnLoad="1"/>
  <mergeCells count="22">
    <mergeCell ref="J8:J11"/>
    <mergeCell ref="AI8:AI11"/>
    <mergeCell ref="P8:AG8"/>
    <mergeCell ref="P9:AG9"/>
    <mergeCell ref="A21:A22"/>
    <mergeCell ref="N2:O3"/>
    <mergeCell ref="D8:D10"/>
    <mergeCell ref="F8:F10"/>
    <mergeCell ref="AH8:AH11"/>
    <mergeCell ref="A11:F11"/>
    <mergeCell ref="K8:K11"/>
    <mergeCell ref="A8:A10"/>
    <mergeCell ref="B8:B10"/>
    <mergeCell ref="C8:C10"/>
    <mergeCell ref="N1:O1"/>
    <mergeCell ref="O8:O11"/>
    <mergeCell ref="M8:M11"/>
    <mergeCell ref="E8:E10"/>
    <mergeCell ref="L8:L11"/>
    <mergeCell ref="I8:I11"/>
    <mergeCell ref="N8:N11"/>
    <mergeCell ref="H8:H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15</xdr:col>
                <xdr:colOff>85725</xdr:colOff>
                <xdr:row>0</xdr:row>
                <xdr:rowOff>190500</xdr:rowOff>
              </from>
              <to>
                <xdr:col>17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86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34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32</v>
      </c>
      <c r="Q1" s="16" t="s">
        <v>31</v>
      </c>
      <c r="R1" s="16" t="s">
        <v>30</v>
      </c>
      <c r="S1" s="16" t="s">
        <v>26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1941861671</v>
      </c>
      <c r="B3" s="17">
        <v>10</v>
      </c>
      <c r="C3" s="17" t="s">
        <v>49</v>
      </c>
      <c r="D3" s="17">
        <v>1941144287</v>
      </c>
      <c r="E3" s="7" t="s">
        <v>36</v>
      </c>
      <c r="F3" s="17" t="s">
        <v>50</v>
      </c>
      <c r="G3" s="7" t="s">
        <v>51</v>
      </c>
      <c r="H3" s="17">
        <v>5</v>
      </c>
      <c r="I3" s="17" t="s">
        <v>52</v>
      </c>
      <c r="J3" s="17" t="s">
        <v>53</v>
      </c>
      <c r="L3" s="17">
        <v>50</v>
      </c>
      <c r="M3" s="17">
        <v>5</v>
      </c>
      <c r="N3" s="17">
        <v>1</v>
      </c>
      <c r="O3" s="17">
        <v>0</v>
      </c>
      <c r="P3">
        <v>1905776168</v>
      </c>
      <c r="Q3">
        <v>2098</v>
      </c>
      <c r="S3" t="s">
        <v>54</v>
      </c>
      <c r="T3" t="s">
        <v>55</v>
      </c>
      <c r="U3">
        <f>MATCH(D3,Отчет!$D:$D,0)</f>
        <v>13</v>
      </c>
    </row>
    <row r="4" spans="1:21" x14ac:dyDescent="0.2">
      <c r="A4" s="17">
        <v>1945533446</v>
      </c>
      <c r="B4" s="17">
        <v>5</v>
      </c>
      <c r="C4" s="17" t="s">
        <v>49</v>
      </c>
      <c r="D4" s="17">
        <v>1944867723</v>
      </c>
      <c r="E4" s="7" t="s">
        <v>40</v>
      </c>
      <c r="F4" s="17" t="s">
        <v>56</v>
      </c>
      <c r="G4" s="7" t="s">
        <v>51</v>
      </c>
      <c r="H4" s="17">
        <v>5</v>
      </c>
      <c r="I4" s="17" t="s">
        <v>52</v>
      </c>
      <c r="J4" s="17" t="s">
        <v>53</v>
      </c>
      <c r="L4" s="17">
        <v>25</v>
      </c>
      <c r="M4" s="17">
        <v>5</v>
      </c>
      <c r="N4" s="17">
        <v>1</v>
      </c>
      <c r="O4" s="17">
        <v>0</v>
      </c>
      <c r="P4">
        <v>1905776168</v>
      </c>
      <c r="Q4">
        <v>2098</v>
      </c>
      <c r="S4" t="s">
        <v>54</v>
      </c>
      <c r="T4" t="s">
        <v>55</v>
      </c>
      <c r="U4">
        <f>MATCH(D4,Отчет!$D:$D,0)</f>
        <v>17</v>
      </c>
    </row>
    <row r="5" spans="1:21" x14ac:dyDescent="0.2">
      <c r="A5" s="17">
        <v>1945533027</v>
      </c>
      <c r="B5" s="17">
        <v>8</v>
      </c>
      <c r="C5" s="17" t="s">
        <v>49</v>
      </c>
      <c r="D5" s="17">
        <v>1944867749</v>
      </c>
      <c r="E5" s="7" t="s">
        <v>42</v>
      </c>
      <c r="F5" s="17" t="s">
        <v>57</v>
      </c>
      <c r="G5" s="7" t="s">
        <v>51</v>
      </c>
      <c r="H5" s="17">
        <v>5</v>
      </c>
      <c r="I5" s="17" t="s">
        <v>52</v>
      </c>
      <c r="J5" s="17" t="s">
        <v>53</v>
      </c>
      <c r="L5" s="17">
        <v>40</v>
      </c>
      <c r="M5" s="17">
        <v>5</v>
      </c>
      <c r="N5" s="17">
        <v>1</v>
      </c>
      <c r="O5" s="17">
        <v>0</v>
      </c>
      <c r="P5">
        <v>1905776168</v>
      </c>
      <c r="Q5">
        <v>2098</v>
      </c>
      <c r="S5" t="s">
        <v>54</v>
      </c>
      <c r="T5" t="s">
        <v>55</v>
      </c>
      <c r="U5">
        <f>MATCH(D5,Отчет!$D:$D,0)</f>
        <v>15</v>
      </c>
    </row>
    <row r="6" spans="1:21" x14ac:dyDescent="0.2">
      <c r="A6" s="17">
        <v>1945533237</v>
      </c>
      <c r="B6" s="17">
        <v>10</v>
      </c>
      <c r="C6" s="17" t="s">
        <v>49</v>
      </c>
      <c r="D6" s="17">
        <v>1944867736</v>
      </c>
      <c r="E6" s="7" t="s">
        <v>41</v>
      </c>
      <c r="F6" s="17" t="s">
        <v>58</v>
      </c>
      <c r="G6" s="7" t="s">
        <v>51</v>
      </c>
      <c r="H6" s="17">
        <v>5</v>
      </c>
      <c r="I6" s="17" t="s">
        <v>52</v>
      </c>
      <c r="J6" s="17" t="s">
        <v>53</v>
      </c>
      <c r="L6" s="17">
        <v>50</v>
      </c>
      <c r="M6" s="17">
        <v>5</v>
      </c>
      <c r="N6" s="17">
        <v>1</v>
      </c>
      <c r="O6" s="17">
        <v>0</v>
      </c>
      <c r="P6">
        <v>1905776168</v>
      </c>
      <c r="Q6">
        <v>2098</v>
      </c>
      <c r="S6" t="s">
        <v>54</v>
      </c>
      <c r="T6" t="s">
        <v>55</v>
      </c>
      <c r="U6">
        <f>MATCH(D6,Отчет!$D:$D,0)</f>
        <v>12</v>
      </c>
    </row>
    <row r="7" spans="1:21" x14ac:dyDescent="0.2">
      <c r="A7" s="17">
        <v>1941861513</v>
      </c>
      <c r="B7" s="17">
        <v>9</v>
      </c>
      <c r="C7" s="17" t="s">
        <v>49</v>
      </c>
      <c r="D7" s="17">
        <v>1941144287</v>
      </c>
      <c r="E7" s="7" t="s">
        <v>36</v>
      </c>
      <c r="F7" s="17" t="s">
        <v>50</v>
      </c>
      <c r="G7" s="7" t="s">
        <v>59</v>
      </c>
      <c r="H7" s="17">
        <v>3</v>
      </c>
      <c r="I7" s="17" t="s">
        <v>52</v>
      </c>
      <c r="J7" s="17" t="s">
        <v>53</v>
      </c>
      <c r="L7" s="17">
        <v>27</v>
      </c>
      <c r="M7" s="17">
        <v>3</v>
      </c>
      <c r="N7" s="17">
        <v>1</v>
      </c>
      <c r="O7" s="17">
        <v>0</v>
      </c>
      <c r="P7">
        <v>1905776168</v>
      </c>
      <c r="Q7">
        <v>2098</v>
      </c>
      <c r="S7" t="s">
        <v>54</v>
      </c>
      <c r="T7" t="s">
        <v>55</v>
      </c>
      <c r="U7">
        <f>MATCH(D7,Отчет!$D:$D,0)</f>
        <v>13</v>
      </c>
    </row>
    <row r="8" spans="1:21" x14ac:dyDescent="0.2">
      <c r="A8" s="17">
        <v>1945533507</v>
      </c>
      <c r="B8" s="17">
        <v>7</v>
      </c>
      <c r="C8" s="17" t="s">
        <v>49</v>
      </c>
      <c r="D8" s="17">
        <v>1944867710</v>
      </c>
      <c r="E8" s="7" t="s">
        <v>38</v>
      </c>
      <c r="F8" s="17" t="s">
        <v>60</v>
      </c>
      <c r="G8" s="7" t="s">
        <v>59</v>
      </c>
      <c r="H8" s="17">
        <v>3</v>
      </c>
      <c r="I8" s="17" t="s">
        <v>52</v>
      </c>
      <c r="J8" s="17" t="s">
        <v>53</v>
      </c>
      <c r="L8" s="17">
        <v>21</v>
      </c>
      <c r="M8" s="17">
        <v>3</v>
      </c>
      <c r="N8" s="17">
        <v>1</v>
      </c>
      <c r="O8" s="17">
        <v>0</v>
      </c>
      <c r="P8">
        <v>1905776168</v>
      </c>
      <c r="Q8">
        <v>2098</v>
      </c>
      <c r="S8" t="s">
        <v>54</v>
      </c>
      <c r="T8" t="s">
        <v>55</v>
      </c>
      <c r="U8">
        <f>MATCH(D8,Отчет!$D:$D,0)</f>
        <v>25</v>
      </c>
    </row>
    <row r="9" spans="1:21" x14ac:dyDescent="0.2">
      <c r="A9" s="17">
        <v>1945533293</v>
      </c>
      <c r="B9" s="17">
        <v>9</v>
      </c>
      <c r="C9" s="17" t="s">
        <v>49</v>
      </c>
      <c r="D9" s="17">
        <v>1944867723</v>
      </c>
      <c r="E9" s="7" t="s">
        <v>40</v>
      </c>
      <c r="F9" s="17" t="s">
        <v>56</v>
      </c>
      <c r="G9" s="7" t="s">
        <v>59</v>
      </c>
      <c r="H9" s="17">
        <v>3</v>
      </c>
      <c r="I9" s="17" t="s">
        <v>52</v>
      </c>
      <c r="J9" s="17" t="s">
        <v>53</v>
      </c>
      <c r="L9" s="17">
        <v>27</v>
      </c>
      <c r="M9" s="17">
        <v>3</v>
      </c>
      <c r="N9" s="17">
        <v>1</v>
      </c>
      <c r="O9" s="17">
        <v>0</v>
      </c>
      <c r="P9">
        <v>1905776168</v>
      </c>
      <c r="Q9">
        <v>2098</v>
      </c>
      <c r="S9" t="s">
        <v>54</v>
      </c>
      <c r="T9" t="s">
        <v>55</v>
      </c>
      <c r="U9">
        <f>MATCH(D9,Отчет!$D:$D,0)</f>
        <v>17</v>
      </c>
    </row>
    <row r="10" spans="1:21" x14ac:dyDescent="0.2">
      <c r="A10" s="17">
        <v>1945533083</v>
      </c>
      <c r="B10" s="17">
        <v>9</v>
      </c>
      <c r="C10" s="17" t="s">
        <v>49</v>
      </c>
      <c r="D10" s="17">
        <v>1944867736</v>
      </c>
      <c r="E10" s="7" t="s">
        <v>41</v>
      </c>
      <c r="F10" s="17" t="s">
        <v>58</v>
      </c>
      <c r="G10" s="7" t="s">
        <v>59</v>
      </c>
      <c r="H10" s="17">
        <v>3</v>
      </c>
      <c r="I10" s="17" t="s">
        <v>52</v>
      </c>
      <c r="J10" s="17" t="s">
        <v>53</v>
      </c>
      <c r="L10" s="17">
        <v>27</v>
      </c>
      <c r="M10" s="17">
        <v>3</v>
      </c>
      <c r="N10" s="17">
        <v>1</v>
      </c>
      <c r="O10" s="17">
        <v>0</v>
      </c>
      <c r="P10">
        <v>1905776168</v>
      </c>
      <c r="Q10">
        <v>2098</v>
      </c>
      <c r="S10" t="s">
        <v>54</v>
      </c>
      <c r="T10" t="s">
        <v>55</v>
      </c>
      <c r="U10">
        <f>MATCH(D10,Отчет!$D:$D,0)</f>
        <v>12</v>
      </c>
    </row>
    <row r="11" spans="1:21" x14ac:dyDescent="0.2">
      <c r="A11" s="17">
        <v>1941862761</v>
      </c>
      <c r="B11" s="17">
        <v>7</v>
      </c>
      <c r="C11" s="17" t="s">
        <v>49</v>
      </c>
      <c r="D11" s="17">
        <v>1941145527</v>
      </c>
      <c r="E11" s="7" t="s">
        <v>48</v>
      </c>
      <c r="F11" s="17" t="s">
        <v>61</v>
      </c>
      <c r="G11" s="7" t="s">
        <v>59</v>
      </c>
      <c r="H11" s="17">
        <v>3</v>
      </c>
      <c r="I11" s="17" t="s">
        <v>52</v>
      </c>
      <c r="J11" s="17" t="s">
        <v>53</v>
      </c>
      <c r="L11" s="17">
        <v>21</v>
      </c>
      <c r="M11" s="17">
        <v>3</v>
      </c>
      <c r="N11" s="17">
        <v>1</v>
      </c>
      <c r="O11" s="17">
        <v>0</v>
      </c>
      <c r="P11">
        <v>1905776168</v>
      </c>
      <c r="Q11">
        <v>2098</v>
      </c>
      <c r="S11" t="s">
        <v>54</v>
      </c>
      <c r="T11" t="s">
        <v>55</v>
      </c>
      <c r="U11">
        <f>MATCH(D11,Отчет!$D:$D,0)</f>
        <v>22</v>
      </c>
    </row>
    <row r="12" spans="1:21" x14ac:dyDescent="0.2">
      <c r="A12" s="17">
        <v>1950169684</v>
      </c>
      <c r="B12" s="17">
        <v>8</v>
      </c>
      <c r="C12" s="17" t="s">
        <v>49</v>
      </c>
      <c r="D12" s="17">
        <v>1944867775</v>
      </c>
      <c r="E12" s="7" t="s">
        <v>47</v>
      </c>
      <c r="F12" s="17" t="s">
        <v>62</v>
      </c>
      <c r="G12" s="7" t="s">
        <v>59</v>
      </c>
      <c r="H12" s="17">
        <v>3</v>
      </c>
      <c r="I12" s="17" t="s">
        <v>52</v>
      </c>
      <c r="J12" s="17" t="s">
        <v>53</v>
      </c>
      <c r="L12" s="17">
        <v>24</v>
      </c>
      <c r="M12" s="17">
        <v>3</v>
      </c>
      <c r="N12" s="17">
        <v>1</v>
      </c>
      <c r="O12" s="17">
        <v>0</v>
      </c>
      <c r="P12">
        <v>1905776168</v>
      </c>
      <c r="Q12">
        <v>2098</v>
      </c>
      <c r="S12" t="s">
        <v>54</v>
      </c>
      <c r="T12" t="s">
        <v>55</v>
      </c>
      <c r="U12">
        <f>MATCH(D12,Отчет!$D:$D,0)</f>
        <v>14</v>
      </c>
    </row>
    <row r="13" spans="1:21" x14ac:dyDescent="0.2">
      <c r="A13" s="17">
        <v>1941862521</v>
      </c>
      <c r="B13" s="17">
        <v>7</v>
      </c>
      <c r="C13" s="17" t="s">
        <v>49</v>
      </c>
      <c r="D13" s="17">
        <v>1941144345</v>
      </c>
      <c r="E13" s="7" t="s">
        <v>46</v>
      </c>
      <c r="F13" s="17" t="s">
        <v>63</v>
      </c>
      <c r="G13" s="7" t="s">
        <v>59</v>
      </c>
      <c r="H13" s="17">
        <v>3</v>
      </c>
      <c r="I13" s="17" t="s">
        <v>52</v>
      </c>
      <c r="J13" s="17" t="s">
        <v>53</v>
      </c>
      <c r="L13" s="17">
        <v>21</v>
      </c>
      <c r="M13" s="17">
        <v>3</v>
      </c>
      <c r="N13" s="17">
        <v>1</v>
      </c>
      <c r="O13" s="17">
        <v>0</v>
      </c>
      <c r="P13">
        <v>1905776168</v>
      </c>
      <c r="Q13">
        <v>2098</v>
      </c>
      <c r="S13" t="s">
        <v>54</v>
      </c>
      <c r="T13" t="s">
        <v>55</v>
      </c>
      <c r="U13">
        <f>MATCH(D13,Отчет!$D:$D,0)</f>
        <v>24</v>
      </c>
    </row>
    <row r="14" spans="1:21" x14ac:dyDescent="0.2">
      <c r="A14" s="17">
        <v>1941862304</v>
      </c>
      <c r="B14" s="17">
        <v>8</v>
      </c>
      <c r="C14" s="17" t="s">
        <v>49</v>
      </c>
      <c r="D14" s="17">
        <v>1941144329</v>
      </c>
      <c r="E14" s="7" t="s">
        <v>44</v>
      </c>
      <c r="F14" s="17" t="s">
        <v>64</v>
      </c>
      <c r="G14" s="7" t="s">
        <v>59</v>
      </c>
      <c r="H14" s="17">
        <v>3</v>
      </c>
      <c r="I14" s="17" t="s">
        <v>52</v>
      </c>
      <c r="J14" s="17" t="s">
        <v>53</v>
      </c>
      <c r="L14" s="17">
        <v>24</v>
      </c>
      <c r="M14" s="17">
        <v>3</v>
      </c>
      <c r="N14" s="17">
        <v>1</v>
      </c>
      <c r="O14" s="17">
        <v>0</v>
      </c>
      <c r="P14">
        <v>1905776168</v>
      </c>
      <c r="Q14">
        <v>2098</v>
      </c>
      <c r="S14" t="s">
        <v>54</v>
      </c>
      <c r="T14" t="s">
        <v>55</v>
      </c>
      <c r="U14">
        <f>MATCH(D14,Отчет!$D:$D,0)</f>
        <v>23</v>
      </c>
    </row>
    <row r="15" spans="1:21" x14ac:dyDescent="0.2">
      <c r="A15" s="17">
        <v>1941861958</v>
      </c>
      <c r="B15" s="17">
        <v>8</v>
      </c>
      <c r="C15" s="17" t="s">
        <v>49</v>
      </c>
      <c r="D15" s="17">
        <v>1941144315</v>
      </c>
      <c r="E15" s="7" t="s">
        <v>43</v>
      </c>
      <c r="F15" s="17" t="s">
        <v>65</v>
      </c>
      <c r="G15" s="7" t="s">
        <v>59</v>
      </c>
      <c r="H15" s="17">
        <v>3</v>
      </c>
      <c r="I15" s="17" t="s">
        <v>52</v>
      </c>
      <c r="J15" s="17" t="s">
        <v>53</v>
      </c>
      <c r="L15" s="17">
        <v>24</v>
      </c>
      <c r="M15" s="17">
        <v>3</v>
      </c>
      <c r="N15" s="17">
        <v>1</v>
      </c>
      <c r="O15" s="17">
        <v>0</v>
      </c>
      <c r="P15">
        <v>1905776168</v>
      </c>
      <c r="Q15">
        <v>2098</v>
      </c>
      <c r="S15" t="s">
        <v>54</v>
      </c>
      <c r="T15" t="s">
        <v>55</v>
      </c>
      <c r="U15">
        <f>MATCH(D15,Отчет!$D:$D,0)</f>
        <v>19</v>
      </c>
    </row>
    <row r="16" spans="1:21" x14ac:dyDescent="0.2">
      <c r="A16" s="17">
        <v>1955262600</v>
      </c>
      <c r="B16" s="17">
        <v>7</v>
      </c>
      <c r="C16" s="17" t="s">
        <v>49</v>
      </c>
      <c r="D16" s="17">
        <v>1955237055</v>
      </c>
      <c r="E16" s="7" t="s">
        <v>39</v>
      </c>
      <c r="F16" s="17" t="s">
        <v>66</v>
      </c>
      <c r="G16" s="7" t="s">
        <v>59</v>
      </c>
      <c r="H16" s="17">
        <v>3</v>
      </c>
      <c r="I16" s="17" t="s">
        <v>52</v>
      </c>
      <c r="J16" s="17" t="s">
        <v>53</v>
      </c>
      <c r="L16" s="17">
        <v>21</v>
      </c>
      <c r="M16" s="17">
        <v>3</v>
      </c>
      <c r="N16" s="17">
        <v>1</v>
      </c>
      <c r="O16" s="17">
        <v>0</v>
      </c>
      <c r="P16">
        <v>1905776168</v>
      </c>
      <c r="Q16">
        <v>2098</v>
      </c>
      <c r="S16" t="s">
        <v>54</v>
      </c>
      <c r="T16" t="s">
        <v>55</v>
      </c>
      <c r="U16">
        <f>MATCH(D16,Отчет!$D:$D,0)</f>
        <v>18</v>
      </c>
    </row>
    <row r="17" spans="1:21" x14ac:dyDescent="0.2">
      <c r="A17" s="17">
        <v>1945531708</v>
      </c>
      <c r="B17" s="17">
        <v>7</v>
      </c>
      <c r="C17" s="17" t="s">
        <v>49</v>
      </c>
      <c r="D17" s="17">
        <v>1944867762</v>
      </c>
      <c r="E17" s="7" t="s">
        <v>45</v>
      </c>
      <c r="F17" s="17" t="s">
        <v>67</v>
      </c>
      <c r="G17" s="7" t="s">
        <v>59</v>
      </c>
      <c r="H17" s="17">
        <v>3</v>
      </c>
      <c r="I17" s="17" t="s">
        <v>52</v>
      </c>
      <c r="J17" s="17" t="s">
        <v>53</v>
      </c>
      <c r="L17" s="17">
        <v>21</v>
      </c>
      <c r="M17" s="17">
        <v>3</v>
      </c>
      <c r="N17" s="17">
        <v>1</v>
      </c>
      <c r="O17" s="17">
        <v>0</v>
      </c>
      <c r="P17">
        <v>1905776168</v>
      </c>
      <c r="Q17">
        <v>2098</v>
      </c>
      <c r="S17" t="s">
        <v>54</v>
      </c>
      <c r="T17" t="s">
        <v>55</v>
      </c>
      <c r="U17">
        <f>MATCH(D17,Отчет!$D:$D,0)</f>
        <v>21</v>
      </c>
    </row>
    <row r="18" spans="1:21" x14ac:dyDescent="0.2">
      <c r="A18" s="17">
        <v>1941861727</v>
      </c>
      <c r="B18" s="17">
        <v>9</v>
      </c>
      <c r="C18" s="17" t="s">
        <v>49</v>
      </c>
      <c r="D18" s="17">
        <v>1941144302</v>
      </c>
      <c r="E18" s="7" t="s">
        <v>37</v>
      </c>
      <c r="F18" s="17" t="s">
        <v>68</v>
      </c>
      <c r="G18" s="7" t="s">
        <v>59</v>
      </c>
      <c r="H18" s="17">
        <v>3</v>
      </c>
      <c r="I18" s="17" t="s">
        <v>52</v>
      </c>
      <c r="J18" s="17" t="s">
        <v>53</v>
      </c>
      <c r="L18" s="17">
        <v>27</v>
      </c>
      <c r="M18" s="17">
        <v>3</v>
      </c>
      <c r="N18" s="17">
        <v>1</v>
      </c>
      <c r="O18" s="17">
        <v>0</v>
      </c>
      <c r="P18">
        <v>1905776168</v>
      </c>
      <c r="Q18">
        <v>2098</v>
      </c>
      <c r="S18" t="s">
        <v>54</v>
      </c>
      <c r="T18" t="s">
        <v>55</v>
      </c>
      <c r="U18">
        <f>MATCH(D18,Отчет!$D:$D,0)</f>
        <v>16</v>
      </c>
    </row>
    <row r="19" spans="1:21" x14ac:dyDescent="0.2">
      <c r="A19" s="17">
        <v>1941860987</v>
      </c>
      <c r="B19" s="17">
        <v>9</v>
      </c>
      <c r="C19" s="17" t="s">
        <v>49</v>
      </c>
      <c r="D19" s="17">
        <v>1941144257</v>
      </c>
      <c r="E19" s="7" t="s">
        <v>35</v>
      </c>
      <c r="F19" s="17" t="s">
        <v>69</v>
      </c>
      <c r="G19" s="7" t="s">
        <v>59</v>
      </c>
      <c r="H19" s="17">
        <v>3</v>
      </c>
      <c r="I19" s="17" t="s">
        <v>52</v>
      </c>
      <c r="J19" s="17" t="s">
        <v>53</v>
      </c>
      <c r="L19" s="17">
        <v>27</v>
      </c>
      <c r="M19" s="17">
        <v>3</v>
      </c>
      <c r="N19" s="17">
        <v>1</v>
      </c>
      <c r="O19" s="17">
        <v>0</v>
      </c>
      <c r="P19">
        <v>1905776168</v>
      </c>
      <c r="Q19">
        <v>2098</v>
      </c>
      <c r="S19" t="s">
        <v>54</v>
      </c>
      <c r="T19" t="s">
        <v>55</v>
      </c>
      <c r="U19">
        <f>MATCH(D19,Отчет!$D:$D,0)</f>
        <v>20</v>
      </c>
    </row>
    <row r="20" spans="1:21" x14ac:dyDescent="0.2">
      <c r="A20" s="17">
        <v>1945532872</v>
      </c>
      <c r="B20" s="17">
        <v>8</v>
      </c>
      <c r="C20" s="17" t="s">
        <v>49</v>
      </c>
      <c r="D20" s="17">
        <v>1944867749</v>
      </c>
      <c r="E20" s="7" t="s">
        <v>42</v>
      </c>
      <c r="F20" s="17" t="s">
        <v>57</v>
      </c>
      <c r="G20" s="7" t="s">
        <v>59</v>
      </c>
      <c r="H20" s="17">
        <v>3</v>
      </c>
      <c r="I20" s="17" t="s">
        <v>52</v>
      </c>
      <c r="J20" s="17" t="s">
        <v>53</v>
      </c>
      <c r="L20" s="17">
        <v>24</v>
      </c>
      <c r="M20" s="17">
        <v>3</v>
      </c>
      <c r="N20" s="17">
        <v>1</v>
      </c>
      <c r="O20" s="17">
        <v>0</v>
      </c>
      <c r="P20">
        <v>1905776168</v>
      </c>
      <c r="Q20">
        <v>2098</v>
      </c>
      <c r="S20" t="s">
        <v>54</v>
      </c>
      <c r="T20" t="s">
        <v>55</v>
      </c>
      <c r="U20">
        <f>MATCH(D20,Отчет!$D:$D,0)</f>
        <v>15</v>
      </c>
    </row>
    <row r="21" spans="1:21" x14ac:dyDescent="0.2">
      <c r="A21" s="17">
        <v>1941862094</v>
      </c>
      <c r="B21" s="17">
        <v>7</v>
      </c>
      <c r="C21" s="17" t="s">
        <v>49</v>
      </c>
      <c r="D21" s="17">
        <v>1941144315</v>
      </c>
      <c r="E21" s="7" t="s">
        <v>43</v>
      </c>
      <c r="F21" s="17" t="s">
        <v>65</v>
      </c>
      <c r="G21" s="7" t="s">
        <v>70</v>
      </c>
      <c r="H21" s="17">
        <v>5</v>
      </c>
      <c r="I21" s="17" t="s">
        <v>52</v>
      </c>
      <c r="J21" s="17" t="s">
        <v>53</v>
      </c>
      <c r="L21" s="17">
        <v>35</v>
      </c>
      <c r="M21" s="17">
        <v>5</v>
      </c>
      <c r="N21" s="17">
        <v>1</v>
      </c>
      <c r="O21" s="17">
        <v>0</v>
      </c>
      <c r="P21">
        <v>1905776168</v>
      </c>
      <c r="Q21">
        <v>2098</v>
      </c>
      <c r="S21" t="s">
        <v>54</v>
      </c>
      <c r="T21" t="s">
        <v>55</v>
      </c>
      <c r="U21">
        <f>MATCH(D21,Отчет!$D:$D,0)</f>
        <v>19</v>
      </c>
    </row>
    <row r="22" spans="1:21" x14ac:dyDescent="0.2">
      <c r="A22" s="17">
        <v>1941861145</v>
      </c>
      <c r="B22" s="17">
        <v>8</v>
      </c>
      <c r="C22" s="17" t="s">
        <v>49</v>
      </c>
      <c r="D22" s="17">
        <v>1941144257</v>
      </c>
      <c r="E22" s="7" t="s">
        <v>35</v>
      </c>
      <c r="F22" s="17" t="s">
        <v>69</v>
      </c>
      <c r="G22" s="7" t="s">
        <v>70</v>
      </c>
      <c r="H22" s="17">
        <v>5</v>
      </c>
      <c r="I22" s="17" t="s">
        <v>52</v>
      </c>
      <c r="J22" s="17" t="s">
        <v>53</v>
      </c>
      <c r="L22" s="17">
        <v>40</v>
      </c>
      <c r="M22" s="17">
        <v>5</v>
      </c>
      <c r="N22" s="17">
        <v>1</v>
      </c>
      <c r="O22" s="17">
        <v>0</v>
      </c>
      <c r="P22">
        <v>1905776168</v>
      </c>
      <c r="Q22">
        <v>2098</v>
      </c>
      <c r="S22" t="s">
        <v>54</v>
      </c>
      <c r="T22" t="s">
        <v>55</v>
      </c>
      <c r="U22">
        <f>MATCH(D22,Отчет!$D:$D,0)</f>
        <v>20</v>
      </c>
    </row>
    <row r="23" spans="1:21" x14ac:dyDescent="0.2">
      <c r="A23" s="17">
        <v>1945533617</v>
      </c>
      <c r="B23" s="17">
        <v>7</v>
      </c>
      <c r="C23" s="17" t="s">
        <v>49</v>
      </c>
      <c r="D23" s="17">
        <v>1944867710</v>
      </c>
      <c r="E23" s="7" t="s">
        <v>38</v>
      </c>
      <c r="F23" s="17" t="s">
        <v>60</v>
      </c>
      <c r="G23" s="7" t="s">
        <v>70</v>
      </c>
      <c r="H23" s="17">
        <v>5</v>
      </c>
      <c r="I23" s="17" t="s">
        <v>52</v>
      </c>
      <c r="J23" s="17" t="s">
        <v>53</v>
      </c>
      <c r="L23" s="17">
        <v>35</v>
      </c>
      <c r="M23" s="17">
        <v>5</v>
      </c>
      <c r="N23" s="17">
        <v>1</v>
      </c>
      <c r="O23" s="17">
        <v>0</v>
      </c>
      <c r="P23">
        <v>1905776168</v>
      </c>
      <c r="Q23">
        <v>2098</v>
      </c>
      <c r="S23" t="s">
        <v>54</v>
      </c>
      <c r="T23" t="s">
        <v>55</v>
      </c>
      <c r="U23">
        <f>MATCH(D23,Отчет!$D:$D,0)</f>
        <v>25</v>
      </c>
    </row>
    <row r="24" spans="1:21" x14ac:dyDescent="0.2">
      <c r="A24" s="17">
        <v>1941862419</v>
      </c>
      <c r="B24" s="17">
        <v>7</v>
      </c>
      <c r="C24" s="17" t="s">
        <v>49</v>
      </c>
      <c r="D24" s="17">
        <v>1941144329</v>
      </c>
      <c r="E24" s="7" t="s">
        <v>44</v>
      </c>
      <c r="F24" s="17" t="s">
        <v>64</v>
      </c>
      <c r="G24" s="7" t="s">
        <v>70</v>
      </c>
      <c r="H24" s="17">
        <v>5</v>
      </c>
      <c r="I24" s="17" t="s">
        <v>52</v>
      </c>
      <c r="J24" s="17" t="s">
        <v>53</v>
      </c>
      <c r="L24" s="17">
        <v>35</v>
      </c>
      <c r="M24" s="17">
        <v>5</v>
      </c>
      <c r="N24" s="17">
        <v>1</v>
      </c>
      <c r="O24" s="17">
        <v>0</v>
      </c>
      <c r="P24">
        <v>1905776168</v>
      </c>
      <c r="Q24">
        <v>2098</v>
      </c>
      <c r="S24" t="s">
        <v>54</v>
      </c>
      <c r="T24" t="s">
        <v>55</v>
      </c>
      <c r="U24">
        <f>MATCH(D24,Отчет!$D:$D,0)</f>
        <v>23</v>
      </c>
    </row>
    <row r="25" spans="1:21" x14ac:dyDescent="0.2">
      <c r="A25" s="17">
        <v>1945532963</v>
      </c>
      <c r="B25" s="17">
        <v>8</v>
      </c>
      <c r="C25" s="17" t="s">
        <v>49</v>
      </c>
      <c r="D25" s="17">
        <v>1944867749</v>
      </c>
      <c r="E25" s="7" t="s">
        <v>42</v>
      </c>
      <c r="F25" s="17" t="s">
        <v>57</v>
      </c>
      <c r="G25" s="7" t="s">
        <v>71</v>
      </c>
      <c r="H25" s="17">
        <v>4</v>
      </c>
      <c r="I25" s="17" t="s">
        <v>52</v>
      </c>
      <c r="J25" s="17" t="s">
        <v>53</v>
      </c>
      <c r="L25" s="17">
        <v>32</v>
      </c>
      <c r="M25" s="17">
        <v>4</v>
      </c>
      <c r="N25" s="17">
        <v>1</v>
      </c>
      <c r="O25" s="17">
        <v>0</v>
      </c>
      <c r="P25">
        <v>1905776168</v>
      </c>
      <c r="Q25">
        <v>2098</v>
      </c>
      <c r="S25" t="s">
        <v>54</v>
      </c>
      <c r="T25" t="s">
        <v>55</v>
      </c>
      <c r="U25">
        <f>MATCH(D25,Отчет!$D:$D,0)</f>
        <v>15</v>
      </c>
    </row>
    <row r="26" spans="1:21" x14ac:dyDescent="0.2">
      <c r="A26" s="17">
        <v>1945533171</v>
      </c>
      <c r="B26" s="17">
        <v>10</v>
      </c>
      <c r="C26" s="17" t="s">
        <v>49</v>
      </c>
      <c r="D26" s="17">
        <v>1944867736</v>
      </c>
      <c r="E26" s="7" t="s">
        <v>41</v>
      </c>
      <c r="F26" s="17" t="s">
        <v>58</v>
      </c>
      <c r="G26" s="7" t="s">
        <v>71</v>
      </c>
      <c r="H26" s="17">
        <v>4</v>
      </c>
      <c r="I26" s="17" t="s">
        <v>52</v>
      </c>
      <c r="J26" s="17" t="s">
        <v>53</v>
      </c>
      <c r="L26" s="17">
        <v>40</v>
      </c>
      <c r="M26" s="17">
        <v>4</v>
      </c>
      <c r="N26" s="17">
        <v>1</v>
      </c>
      <c r="O26" s="17">
        <v>0</v>
      </c>
      <c r="P26">
        <v>1905776168</v>
      </c>
      <c r="Q26">
        <v>2098</v>
      </c>
      <c r="S26" t="s">
        <v>54</v>
      </c>
      <c r="T26" t="s">
        <v>55</v>
      </c>
      <c r="U26">
        <f>MATCH(D26,Отчет!$D:$D,0)</f>
        <v>12</v>
      </c>
    </row>
    <row r="27" spans="1:21" x14ac:dyDescent="0.2">
      <c r="A27" s="17">
        <v>1945533381</v>
      </c>
      <c r="B27" s="17">
        <v>9</v>
      </c>
      <c r="C27" s="17" t="s">
        <v>49</v>
      </c>
      <c r="D27" s="17">
        <v>1944867723</v>
      </c>
      <c r="E27" s="7" t="s">
        <v>40</v>
      </c>
      <c r="F27" s="17" t="s">
        <v>56</v>
      </c>
      <c r="G27" s="7" t="s">
        <v>71</v>
      </c>
      <c r="H27" s="17">
        <v>4</v>
      </c>
      <c r="I27" s="17" t="s">
        <v>52</v>
      </c>
      <c r="J27" s="17" t="s">
        <v>53</v>
      </c>
      <c r="L27" s="17">
        <v>36</v>
      </c>
      <c r="M27" s="17">
        <v>4</v>
      </c>
      <c r="N27" s="17">
        <v>1</v>
      </c>
      <c r="O27" s="17">
        <v>0</v>
      </c>
      <c r="P27">
        <v>1905776168</v>
      </c>
      <c r="Q27">
        <v>2098</v>
      </c>
      <c r="S27" t="s">
        <v>54</v>
      </c>
      <c r="T27" t="s">
        <v>55</v>
      </c>
      <c r="U27">
        <f>MATCH(D27,Отчет!$D:$D,0)</f>
        <v>17</v>
      </c>
    </row>
    <row r="28" spans="1:21" x14ac:dyDescent="0.2">
      <c r="A28" s="17">
        <v>1941861603</v>
      </c>
      <c r="B28" s="17">
        <v>9</v>
      </c>
      <c r="C28" s="17" t="s">
        <v>49</v>
      </c>
      <c r="D28" s="17">
        <v>1941144287</v>
      </c>
      <c r="E28" s="7" t="s">
        <v>36</v>
      </c>
      <c r="F28" s="17" t="s">
        <v>50</v>
      </c>
      <c r="G28" s="7" t="s">
        <v>71</v>
      </c>
      <c r="H28" s="17">
        <v>4</v>
      </c>
      <c r="I28" s="17" t="s">
        <v>52</v>
      </c>
      <c r="J28" s="17" t="s">
        <v>53</v>
      </c>
      <c r="L28" s="17">
        <v>36</v>
      </c>
      <c r="M28" s="17">
        <v>4</v>
      </c>
      <c r="N28" s="17">
        <v>1</v>
      </c>
      <c r="O28" s="17">
        <v>0</v>
      </c>
      <c r="P28">
        <v>1905776168</v>
      </c>
      <c r="Q28">
        <v>2098</v>
      </c>
      <c r="S28" t="s">
        <v>54</v>
      </c>
      <c r="T28" t="s">
        <v>55</v>
      </c>
      <c r="U28">
        <f>MATCH(D28,Отчет!$D:$D,0)</f>
        <v>13</v>
      </c>
    </row>
    <row r="29" spans="1:21" x14ac:dyDescent="0.2">
      <c r="A29" s="17">
        <v>1945533637</v>
      </c>
      <c r="B29" s="17">
        <v>7</v>
      </c>
      <c r="C29" s="17" t="s">
        <v>49</v>
      </c>
      <c r="D29" s="17">
        <v>1944867710</v>
      </c>
      <c r="E29" s="7" t="s">
        <v>38</v>
      </c>
      <c r="F29" s="17" t="s">
        <v>60</v>
      </c>
      <c r="G29" s="7" t="s">
        <v>72</v>
      </c>
      <c r="H29" s="17">
        <v>4</v>
      </c>
      <c r="I29" s="17" t="s">
        <v>52</v>
      </c>
      <c r="J29" s="17" t="s">
        <v>53</v>
      </c>
      <c r="L29" s="17">
        <v>28</v>
      </c>
      <c r="M29" s="17">
        <v>4</v>
      </c>
      <c r="N29" s="17">
        <v>1</v>
      </c>
      <c r="O29" s="17">
        <v>0</v>
      </c>
      <c r="P29">
        <v>1905776168</v>
      </c>
      <c r="Q29">
        <v>2098</v>
      </c>
      <c r="S29" t="s">
        <v>54</v>
      </c>
      <c r="T29" t="s">
        <v>55</v>
      </c>
      <c r="U29">
        <f>MATCH(D29,Отчет!$D:$D,0)</f>
        <v>25</v>
      </c>
    </row>
    <row r="30" spans="1:21" x14ac:dyDescent="0.2">
      <c r="A30" s="17">
        <v>1941862440</v>
      </c>
      <c r="B30" s="17">
        <v>7</v>
      </c>
      <c r="C30" s="17" t="s">
        <v>49</v>
      </c>
      <c r="D30" s="17">
        <v>1941144329</v>
      </c>
      <c r="E30" s="7" t="s">
        <v>44</v>
      </c>
      <c r="F30" s="17" t="s">
        <v>64</v>
      </c>
      <c r="G30" s="7" t="s">
        <v>72</v>
      </c>
      <c r="H30" s="17">
        <v>4</v>
      </c>
      <c r="I30" s="17" t="s">
        <v>52</v>
      </c>
      <c r="J30" s="17" t="s">
        <v>53</v>
      </c>
      <c r="L30" s="17">
        <v>28</v>
      </c>
      <c r="M30" s="17">
        <v>4</v>
      </c>
      <c r="N30" s="17">
        <v>1</v>
      </c>
      <c r="O30" s="17">
        <v>0</v>
      </c>
      <c r="P30">
        <v>1905776168</v>
      </c>
      <c r="Q30">
        <v>2098</v>
      </c>
      <c r="S30" t="s">
        <v>54</v>
      </c>
      <c r="T30" t="s">
        <v>55</v>
      </c>
      <c r="U30">
        <f>MATCH(D30,Отчет!$D:$D,0)</f>
        <v>23</v>
      </c>
    </row>
    <row r="31" spans="1:21" x14ac:dyDescent="0.2">
      <c r="A31" s="17">
        <v>1941861175</v>
      </c>
      <c r="B31" s="17">
        <v>7</v>
      </c>
      <c r="C31" s="17" t="s">
        <v>49</v>
      </c>
      <c r="D31" s="17">
        <v>1941144257</v>
      </c>
      <c r="E31" s="7" t="s">
        <v>35</v>
      </c>
      <c r="F31" s="17" t="s">
        <v>69</v>
      </c>
      <c r="G31" s="7" t="s">
        <v>72</v>
      </c>
      <c r="H31" s="17">
        <v>4</v>
      </c>
      <c r="I31" s="17" t="s">
        <v>52</v>
      </c>
      <c r="J31" s="17" t="s">
        <v>53</v>
      </c>
      <c r="L31" s="17">
        <v>28</v>
      </c>
      <c r="M31" s="17">
        <v>4</v>
      </c>
      <c r="N31" s="17">
        <v>1</v>
      </c>
      <c r="O31" s="17">
        <v>0</v>
      </c>
      <c r="P31">
        <v>1905776168</v>
      </c>
      <c r="Q31">
        <v>2098</v>
      </c>
      <c r="S31" t="s">
        <v>54</v>
      </c>
      <c r="T31" t="s">
        <v>55</v>
      </c>
      <c r="U31">
        <f>MATCH(D31,Отчет!$D:$D,0)</f>
        <v>20</v>
      </c>
    </row>
    <row r="32" spans="1:21" x14ac:dyDescent="0.2">
      <c r="A32" s="17">
        <v>1941862167</v>
      </c>
      <c r="B32" s="17">
        <v>8</v>
      </c>
      <c r="C32" s="17" t="s">
        <v>49</v>
      </c>
      <c r="D32" s="17">
        <v>1941144315</v>
      </c>
      <c r="E32" s="7" t="s">
        <v>43</v>
      </c>
      <c r="F32" s="17" t="s">
        <v>65</v>
      </c>
      <c r="G32" s="7" t="s">
        <v>72</v>
      </c>
      <c r="H32" s="17">
        <v>4</v>
      </c>
      <c r="I32" s="17" t="s">
        <v>52</v>
      </c>
      <c r="J32" s="17" t="s">
        <v>53</v>
      </c>
      <c r="L32" s="17">
        <v>32</v>
      </c>
      <c r="M32" s="17">
        <v>4</v>
      </c>
      <c r="N32" s="17">
        <v>1</v>
      </c>
      <c r="O32" s="17">
        <v>0</v>
      </c>
      <c r="P32">
        <v>1905776168</v>
      </c>
      <c r="Q32">
        <v>2098</v>
      </c>
      <c r="S32" t="s">
        <v>54</v>
      </c>
      <c r="T32" t="s">
        <v>55</v>
      </c>
      <c r="U32">
        <f>MATCH(D32,Отчет!$D:$D,0)</f>
        <v>19</v>
      </c>
    </row>
    <row r="33" spans="1:21" x14ac:dyDescent="0.2">
      <c r="A33" s="17">
        <v>1941862621</v>
      </c>
      <c r="B33" s="17">
        <v>6</v>
      </c>
      <c r="C33" s="17" t="s">
        <v>49</v>
      </c>
      <c r="D33" s="17">
        <v>1941144345</v>
      </c>
      <c r="E33" s="7" t="s">
        <v>46</v>
      </c>
      <c r="F33" s="17" t="s">
        <v>63</v>
      </c>
      <c r="G33" s="7" t="s">
        <v>73</v>
      </c>
      <c r="H33" s="17">
        <v>4</v>
      </c>
      <c r="I33" s="17" t="s">
        <v>52</v>
      </c>
      <c r="J33" s="17" t="s">
        <v>53</v>
      </c>
      <c r="L33" s="17">
        <v>24</v>
      </c>
      <c r="M33" s="17">
        <v>4</v>
      </c>
      <c r="N33" s="17">
        <v>1</v>
      </c>
      <c r="O33" s="17">
        <v>0</v>
      </c>
      <c r="P33">
        <v>1905776168</v>
      </c>
      <c r="Q33">
        <v>2098</v>
      </c>
      <c r="S33" t="s">
        <v>54</v>
      </c>
      <c r="T33" t="s">
        <v>55</v>
      </c>
      <c r="U33">
        <f>MATCH(D33,Отчет!$D:$D,0)</f>
        <v>24</v>
      </c>
    </row>
    <row r="34" spans="1:21" x14ac:dyDescent="0.2">
      <c r="A34" s="17">
        <v>1941861824</v>
      </c>
      <c r="B34" s="17">
        <v>7</v>
      </c>
      <c r="C34" s="17" t="s">
        <v>49</v>
      </c>
      <c r="D34" s="17">
        <v>1941144302</v>
      </c>
      <c r="E34" s="7" t="s">
        <v>37</v>
      </c>
      <c r="F34" s="17" t="s">
        <v>68</v>
      </c>
      <c r="G34" s="7" t="s">
        <v>73</v>
      </c>
      <c r="H34" s="17">
        <v>4</v>
      </c>
      <c r="I34" s="17" t="s">
        <v>52</v>
      </c>
      <c r="J34" s="17" t="s">
        <v>53</v>
      </c>
      <c r="L34" s="17">
        <v>28</v>
      </c>
      <c r="M34" s="17">
        <v>4</v>
      </c>
      <c r="N34" s="17">
        <v>1</v>
      </c>
      <c r="O34" s="17">
        <v>0</v>
      </c>
      <c r="P34">
        <v>1905776168</v>
      </c>
      <c r="Q34">
        <v>2098</v>
      </c>
      <c r="S34" t="s">
        <v>54</v>
      </c>
      <c r="T34" t="s">
        <v>55</v>
      </c>
      <c r="U34">
        <f>MATCH(D34,Отчет!$D:$D,0)</f>
        <v>16</v>
      </c>
    </row>
    <row r="35" spans="1:21" x14ac:dyDescent="0.2">
      <c r="A35" s="17">
        <v>1950169801</v>
      </c>
      <c r="B35" s="17">
        <v>8</v>
      </c>
      <c r="C35" s="17" t="s">
        <v>49</v>
      </c>
      <c r="D35" s="17">
        <v>1944867775</v>
      </c>
      <c r="E35" s="7" t="s">
        <v>47</v>
      </c>
      <c r="F35" s="17" t="s">
        <v>62</v>
      </c>
      <c r="G35" s="7" t="s">
        <v>73</v>
      </c>
      <c r="H35" s="17">
        <v>4</v>
      </c>
      <c r="I35" s="17" t="s">
        <v>52</v>
      </c>
      <c r="J35" s="17" t="s">
        <v>53</v>
      </c>
      <c r="L35" s="17">
        <v>32</v>
      </c>
      <c r="M35" s="17">
        <v>4</v>
      </c>
      <c r="N35" s="17">
        <v>1</v>
      </c>
      <c r="O35" s="17">
        <v>0</v>
      </c>
      <c r="P35">
        <v>1905776168</v>
      </c>
      <c r="Q35">
        <v>2098</v>
      </c>
      <c r="S35" t="s">
        <v>54</v>
      </c>
      <c r="T35" t="s">
        <v>55</v>
      </c>
      <c r="U35">
        <f>MATCH(D35,Отчет!$D:$D,0)</f>
        <v>14</v>
      </c>
    </row>
    <row r="36" spans="1:21" x14ac:dyDescent="0.2">
      <c r="A36" s="17">
        <v>1945531792</v>
      </c>
      <c r="B36" s="17">
        <v>6</v>
      </c>
      <c r="C36" s="17" t="s">
        <v>49</v>
      </c>
      <c r="D36" s="17">
        <v>1944867762</v>
      </c>
      <c r="E36" s="7" t="s">
        <v>45</v>
      </c>
      <c r="F36" s="17" t="s">
        <v>67</v>
      </c>
      <c r="G36" s="7" t="s">
        <v>74</v>
      </c>
      <c r="H36" s="17">
        <v>4</v>
      </c>
      <c r="I36" s="17" t="s">
        <v>52</v>
      </c>
      <c r="J36" s="17" t="s">
        <v>53</v>
      </c>
      <c r="L36" s="17">
        <v>24</v>
      </c>
      <c r="M36" s="17">
        <v>4</v>
      </c>
      <c r="N36" s="17">
        <v>1</v>
      </c>
      <c r="O36" s="17">
        <v>0</v>
      </c>
      <c r="P36">
        <v>1905776168</v>
      </c>
      <c r="Q36">
        <v>2098</v>
      </c>
      <c r="S36" t="s">
        <v>54</v>
      </c>
      <c r="T36" t="s">
        <v>55</v>
      </c>
      <c r="U36">
        <f>MATCH(D36,Отчет!$D:$D,0)</f>
        <v>21</v>
      </c>
    </row>
    <row r="37" spans="1:21" x14ac:dyDescent="0.2">
      <c r="A37" s="17">
        <v>1941862838</v>
      </c>
      <c r="B37" s="17">
        <v>6</v>
      </c>
      <c r="C37" s="17" t="s">
        <v>49</v>
      </c>
      <c r="D37" s="17">
        <v>1941145527</v>
      </c>
      <c r="E37" s="7" t="s">
        <v>48</v>
      </c>
      <c r="F37" s="17" t="s">
        <v>61</v>
      </c>
      <c r="G37" s="7" t="s">
        <v>74</v>
      </c>
      <c r="H37" s="17">
        <v>4</v>
      </c>
      <c r="I37" s="17" t="s">
        <v>52</v>
      </c>
      <c r="J37" s="17" t="s">
        <v>53</v>
      </c>
      <c r="L37" s="17">
        <v>24</v>
      </c>
      <c r="M37" s="17">
        <v>4</v>
      </c>
      <c r="N37" s="17">
        <v>1</v>
      </c>
      <c r="O37" s="17">
        <v>0</v>
      </c>
      <c r="P37">
        <v>1905776168</v>
      </c>
      <c r="Q37">
        <v>2098</v>
      </c>
      <c r="S37" t="s">
        <v>54</v>
      </c>
      <c r="T37" t="s">
        <v>55</v>
      </c>
      <c r="U37">
        <f>MATCH(D37,Отчет!$D:$D,0)</f>
        <v>22</v>
      </c>
    </row>
    <row r="38" spans="1:21" x14ac:dyDescent="0.2">
      <c r="A38" s="17">
        <v>1955263718</v>
      </c>
      <c r="B38" s="17">
        <v>6</v>
      </c>
      <c r="C38" s="17" t="s">
        <v>49</v>
      </c>
      <c r="D38" s="17">
        <v>1955237055</v>
      </c>
      <c r="E38" s="7" t="s">
        <v>39</v>
      </c>
      <c r="F38" s="17" t="s">
        <v>66</v>
      </c>
      <c r="G38" s="7" t="s">
        <v>74</v>
      </c>
      <c r="H38" s="17">
        <v>4</v>
      </c>
      <c r="I38" s="17" t="s">
        <v>52</v>
      </c>
      <c r="J38" s="17" t="s">
        <v>53</v>
      </c>
      <c r="L38" s="17">
        <v>24</v>
      </c>
      <c r="M38" s="17">
        <v>4</v>
      </c>
      <c r="N38" s="17">
        <v>1</v>
      </c>
      <c r="O38" s="17">
        <v>0</v>
      </c>
      <c r="P38">
        <v>1905776168</v>
      </c>
      <c r="Q38">
        <v>2098</v>
      </c>
      <c r="S38" t="s">
        <v>54</v>
      </c>
      <c r="T38" t="s">
        <v>55</v>
      </c>
      <c r="U38">
        <f>MATCH(D38,Отчет!$D:$D,0)</f>
        <v>18</v>
      </c>
    </row>
    <row r="39" spans="1:21" x14ac:dyDescent="0.2">
      <c r="A39" s="17">
        <v>1945533059</v>
      </c>
      <c r="B39" s="17">
        <v>10</v>
      </c>
      <c r="C39" s="17" t="s">
        <v>49</v>
      </c>
      <c r="D39" s="17">
        <v>1944867749</v>
      </c>
      <c r="E39" s="7" t="s">
        <v>42</v>
      </c>
      <c r="F39" s="17" t="s">
        <v>57</v>
      </c>
      <c r="G39" s="7" t="s">
        <v>75</v>
      </c>
      <c r="H39" s="17">
        <v>5</v>
      </c>
      <c r="I39" s="17" t="s">
        <v>52</v>
      </c>
      <c r="J39" s="17" t="s">
        <v>53</v>
      </c>
      <c r="L39" s="17">
        <v>50</v>
      </c>
      <c r="M39" s="17">
        <v>5</v>
      </c>
      <c r="N39" s="17">
        <v>1</v>
      </c>
      <c r="O39" s="17">
        <v>0</v>
      </c>
      <c r="P39">
        <v>1905776168</v>
      </c>
      <c r="Q39">
        <v>2098</v>
      </c>
      <c r="S39" t="s">
        <v>54</v>
      </c>
      <c r="T39" t="s">
        <v>55</v>
      </c>
      <c r="U39">
        <f>MATCH(D39,Отчет!$D:$D,0)</f>
        <v>15</v>
      </c>
    </row>
    <row r="40" spans="1:21" x14ac:dyDescent="0.2">
      <c r="A40" s="17">
        <v>1945533480</v>
      </c>
      <c r="B40" s="17">
        <v>10</v>
      </c>
      <c r="C40" s="17" t="s">
        <v>49</v>
      </c>
      <c r="D40" s="17">
        <v>1944867723</v>
      </c>
      <c r="E40" s="7" t="s">
        <v>40</v>
      </c>
      <c r="F40" s="17" t="s">
        <v>56</v>
      </c>
      <c r="G40" s="7" t="s">
        <v>75</v>
      </c>
      <c r="H40" s="17">
        <v>5</v>
      </c>
      <c r="I40" s="17" t="s">
        <v>52</v>
      </c>
      <c r="J40" s="17" t="s">
        <v>53</v>
      </c>
      <c r="L40" s="17">
        <v>50</v>
      </c>
      <c r="M40" s="17">
        <v>5</v>
      </c>
      <c r="N40" s="17">
        <v>1</v>
      </c>
      <c r="O40" s="17">
        <v>0</v>
      </c>
      <c r="P40">
        <v>1905776168</v>
      </c>
      <c r="Q40">
        <v>2098</v>
      </c>
      <c r="S40" t="s">
        <v>54</v>
      </c>
      <c r="T40" t="s">
        <v>55</v>
      </c>
      <c r="U40">
        <f>MATCH(D40,Отчет!$D:$D,0)</f>
        <v>17</v>
      </c>
    </row>
    <row r="41" spans="1:21" x14ac:dyDescent="0.2">
      <c r="A41" s="17">
        <v>1945533269</v>
      </c>
      <c r="B41" s="17">
        <v>10</v>
      </c>
      <c r="C41" s="17" t="s">
        <v>49</v>
      </c>
      <c r="D41" s="17">
        <v>1944867736</v>
      </c>
      <c r="E41" s="7" t="s">
        <v>41</v>
      </c>
      <c r="F41" s="17" t="s">
        <v>58</v>
      </c>
      <c r="G41" s="7" t="s">
        <v>75</v>
      </c>
      <c r="H41" s="17">
        <v>5</v>
      </c>
      <c r="I41" s="17" t="s">
        <v>52</v>
      </c>
      <c r="J41" s="17" t="s">
        <v>53</v>
      </c>
      <c r="L41" s="17">
        <v>50</v>
      </c>
      <c r="M41" s="17">
        <v>5</v>
      </c>
      <c r="N41" s="17">
        <v>1</v>
      </c>
      <c r="O41" s="17">
        <v>0</v>
      </c>
      <c r="P41">
        <v>1905776168</v>
      </c>
      <c r="Q41">
        <v>2098</v>
      </c>
      <c r="S41" t="s">
        <v>54</v>
      </c>
      <c r="T41" t="s">
        <v>55</v>
      </c>
      <c r="U41">
        <f>MATCH(D41,Отчет!$D:$D,0)</f>
        <v>12</v>
      </c>
    </row>
    <row r="42" spans="1:21" x14ac:dyDescent="0.2">
      <c r="A42" s="17">
        <v>1941861703</v>
      </c>
      <c r="B42" s="17">
        <v>10</v>
      </c>
      <c r="C42" s="17" t="s">
        <v>49</v>
      </c>
      <c r="D42" s="17">
        <v>1941144287</v>
      </c>
      <c r="E42" s="7" t="s">
        <v>36</v>
      </c>
      <c r="F42" s="17" t="s">
        <v>50</v>
      </c>
      <c r="G42" s="7" t="s">
        <v>75</v>
      </c>
      <c r="H42" s="17">
        <v>5</v>
      </c>
      <c r="I42" s="17" t="s">
        <v>52</v>
      </c>
      <c r="J42" s="17" t="s">
        <v>53</v>
      </c>
      <c r="L42" s="17">
        <v>50</v>
      </c>
      <c r="M42" s="17">
        <v>5</v>
      </c>
      <c r="N42" s="17">
        <v>1</v>
      </c>
      <c r="O42" s="17">
        <v>0</v>
      </c>
      <c r="P42">
        <v>1905776168</v>
      </c>
      <c r="Q42">
        <v>2098</v>
      </c>
      <c r="S42" t="s">
        <v>54</v>
      </c>
      <c r="T42" t="s">
        <v>55</v>
      </c>
      <c r="U42">
        <f>MATCH(D42,Отчет!$D:$D,0)</f>
        <v>13</v>
      </c>
    </row>
    <row r="43" spans="1:21" x14ac:dyDescent="0.2">
      <c r="A43" s="17">
        <v>1941862825</v>
      </c>
      <c r="B43" s="17">
        <v>7</v>
      </c>
      <c r="C43" s="17" t="s">
        <v>49</v>
      </c>
      <c r="D43" s="17">
        <v>1941145527</v>
      </c>
      <c r="E43" s="7" t="s">
        <v>48</v>
      </c>
      <c r="F43" s="17" t="s">
        <v>61</v>
      </c>
      <c r="G43" s="7" t="s">
        <v>76</v>
      </c>
      <c r="H43" s="17">
        <v>5</v>
      </c>
      <c r="I43" s="17" t="s">
        <v>52</v>
      </c>
      <c r="J43" s="17" t="s">
        <v>53</v>
      </c>
      <c r="L43" s="17">
        <v>35</v>
      </c>
      <c r="M43" s="17">
        <v>5</v>
      </c>
      <c r="N43" s="17">
        <v>1</v>
      </c>
      <c r="O43" s="17">
        <v>0</v>
      </c>
      <c r="P43">
        <v>1905776168</v>
      </c>
      <c r="Q43">
        <v>2098</v>
      </c>
      <c r="S43" t="s">
        <v>54</v>
      </c>
      <c r="T43" t="s">
        <v>55</v>
      </c>
      <c r="U43">
        <f>MATCH(D43,Отчет!$D:$D,0)</f>
        <v>22</v>
      </c>
    </row>
    <row r="44" spans="1:21" x14ac:dyDescent="0.2">
      <c r="A44" s="17">
        <v>1945531780</v>
      </c>
      <c r="B44" s="17">
        <v>7</v>
      </c>
      <c r="C44" s="17" t="s">
        <v>49</v>
      </c>
      <c r="D44" s="17">
        <v>1944867762</v>
      </c>
      <c r="E44" s="7" t="s">
        <v>45</v>
      </c>
      <c r="F44" s="17" t="s">
        <v>67</v>
      </c>
      <c r="G44" s="7" t="s">
        <v>76</v>
      </c>
      <c r="H44" s="17">
        <v>5</v>
      </c>
      <c r="I44" s="17" t="s">
        <v>52</v>
      </c>
      <c r="J44" s="17" t="s">
        <v>53</v>
      </c>
      <c r="L44" s="17">
        <v>35</v>
      </c>
      <c r="M44" s="17">
        <v>5</v>
      </c>
      <c r="N44" s="17">
        <v>1</v>
      </c>
      <c r="O44" s="17">
        <v>0</v>
      </c>
      <c r="P44">
        <v>1905776168</v>
      </c>
      <c r="Q44">
        <v>2098</v>
      </c>
      <c r="S44" t="s">
        <v>54</v>
      </c>
      <c r="T44" t="s">
        <v>55</v>
      </c>
      <c r="U44">
        <f>MATCH(D44,Отчет!$D:$D,0)</f>
        <v>21</v>
      </c>
    </row>
    <row r="45" spans="1:21" x14ac:dyDescent="0.2">
      <c r="A45" s="17">
        <v>1955263487</v>
      </c>
      <c r="B45" s="17">
        <v>7</v>
      </c>
      <c r="C45" s="17" t="s">
        <v>49</v>
      </c>
      <c r="D45" s="17">
        <v>1955237055</v>
      </c>
      <c r="E45" s="7" t="s">
        <v>39</v>
      </c>
      <c r="F45" s="17" t="s">
        <v>66</v>
      </c>
      <c r="G45" s="7" t="s">
        <v>76</v>
      </c>
      <c r="H45" s="17">
        <v>5</v>
      </c>
      <c r="I45" s="17" t="s">
        <v>52</v>
      </c>
      <c r="J45" s="17" t="s">
        <v>53</v>
      </c>
      <c r="L45" s="17">
        <v>35</v>
      </c>
      <c r="M45" s="17">
        <v>5</v>
      </c>
      <c r="N45" s="17">
        <v>1</v>
      </c>
      <c r="O45" s="17">
        <v>0</v>
      </c>
      <c r="P45">
        <v>1905776168</v>
      </c>
      <c r="Q45">
        <v>2098</v>
      </c>
      <c r="S45" t="s">
        <v>54</v>
      </c>
      <c r="T45" t="s">
        <v>55</v>
      </c>
      <c r="U45">
        <f>MATCH(D45,Отчет!$D:$D,0)</f>
        <v>18</v>
      </c>
    </row>
    <row r="46" spans="1:21" x14ac:dyDescent="0.2">
      <c r="A46" s="17">
        <v>1945533613</v>
      </c>
      <c r="B46" s="17">
        <v>7</v>
      </c>
      <c r="C46" s="17" t="s">
        <v>49</v>
      </c>
      <c r="D46" s="17">
        <v>1944867710</v>
      </c>
      <c r="E46" s="7" t="s">
        <v>38</v>
      </c>
      <c r="F46" s="17" t="s">
        <v>60</v>
      </c>
      <c r="G46" s="7" t="s">
        <v>77</v>
      </c>
      <c r="H46" s="17">
        <v>5</v>
      </c>
      <c r="I46" s="17" t="s">
        <v>52</v>
      </c>
      <c r="J46" s="17" t="s">
        <v>53</v>
      </c>
      <c r="L46" s="17">
        <v>35</v>
      </c>
      <c r="M46" s="17">
        <v>5</v>
      </c>
      <c r="N46" s="17">
        <v>1</v>
      </c>
      <c r="O46" s="17">
        <v>0</v>
      </c>
      <c r="P46">
        <v>1905776168</v>
      </c>
      <c r="Q46">
        <v>2098</v>
      </c>
      <c r="S46" t="s">
        <v>54</v>
      </c>
      <c r="T46" t="s">
        <v>55</v>
      </c>
      <c r="U46">
        <f>MATCH(D46,Отчет!$D:$D,0)</f>
        <v>25</v>
      </c>
    </row>
    <row r="47" spans="1:21" x14ac:dyDescent="0.2">
      <c r="A47" s="17">
        <v>1941862086</v>
      </c>
      <c r="B47" s="17">
        <v>8</v>
      </c>
      <c r="C47" s="17" t="s">
        <v>49</v>
      </c>
      <c r="D47" s="17">
        <v>1941144315</v>
      </c>
      <c r="E47" s="7" t="s">
        <v>43</v>
      </c>
      <c r="F47" s="17" t="s">
        <v>65</v>
      </c>
      <c r="G47" s="7" t="s">
        <v>77</v>
      </c>
      <c r="H47" s="17">
        <v>5</v>
      </c>
      <c r="I47" s="17" t="s">
        <v>52</v>
      </c>
      <c r="J47" s="17" t="s">
        <v>53</v>
      </c>
      <c r="L47" s="17">
        <v>40</v>
      </c>
      <c r="M47" s="17">
        <v>5</v>
      </c>
      <c r="N47" s="17">
        <v>1</v>
      </c>
      <c r="O47" s="17">
        <v>0</v>
      </c>
      <c r="P47">
        <v>1905776168</v>
      </c>
      <c r="Q47">
        <v>2098</v>
      </c>
      <c r="S47" t="s">
        <v>54</v>
      </c>
      <c r="T47" t="s">
        <v>55</v>
      </c>
      <c r="U47">
        <f>MATCH(D47,Отчет!$D:$D,0)</f>
        <v>19</v>
      </c>
    </row>
    <row r="48" spans="1:21" x14ac:dyDescent="0.2">
      <c r="A48" s="17">
        <v>1941862415</v>
      </c>
      <c r="B48" s="17">
        <v>7</v>
      </c>
      <c r="C48" s="17" t="s">
        <v>49</v>
      </c>
      <c r="D48" s="17">
        <v>1941144329</v>
      </c>
      <c r="E48" s="7" t="s">
        <v>44</v>
      </c>
      <c r="F48" s="17" t="s">
        <v>64</v>
      </c>
      <c r="G48" s="7" t="s">
        <v>77</v>
      </c>
      <c r="H48" s="17">
        <v>5</v>
      </c>
      <c r="I48" s="17" t="s">
        <v>52</v>
      </c>
      <c r="J48" s="17" t="s">
        <v>53</v>
      </c>
      <c r="L48" s="17">
        <v>35</v>
      </c>
      <c r="M48" s="17">
        <v>5</v>
      </c>
      <c r="N48" s="17">
        <v>1</v>
      </c>
      <c r="O48" s="17">
        <v>0</v>
      </c>
      <c r="P48">
        <v>1905776168</v>
      </c>
      <c r="Q48">
        <v>2098</v>
      </c>
      <c r="S48" t="s">
        <v>54</v>
      </c>
      <c r="T48" t="s">
        <v>55</v>
      </c>
      <c r="U48">
        <f>MATCH(D48,Отчет!$D:$D,0)</f>
        <v>23</v>
      </c>
    </row>
    <row r="49" spans="1:21" x14ac:dyDescent="0.2">
      <c r="A49" s="17">
        <v>1941861141</v>
      </c>
      <c r="B49" s="17">
        <v>7</v>
      </c>
      <c r="C49" s="17" t="s">
        <v>49</v>
      </c>
      <c r="D49" s="17">
        <v>1941144257</v>
      </c>
      <c r="E49" s="7" t="s">
        <v>35</v>
      </c>
      <c r="F49" s="17" t="s">
        <v>69</v>
      </c>
      <c r="G49" s="7" t="s">
        <v>77</v>
      </c>
      <c r="H49" s="17">
        <v>5</v>
      </c>
      <c r="I49" s="17" t="s">
        <v>52</v>
      </c>
      <c r="J49" s="17" t="s">
        <v>53</v>
      </c>
      <c r="L49" s="17">
        <v>35</v>
      </c>
      <c r="M49" s="17">
        <v>5</v>
      </c>
      <c r="N49" s="17">
        <v>1</v>
      </c>
      <c r="O49" s="17">
        <v>0</v>
      </c>
      <c r="P49">
        <v>1905776168</v>
      </c>
      <c r="Q49">
        <v>2098</v>
      </c>
      <c r="S49" t="s">
        <v>54</v>
      </c>
      <c r="T49" t="s">
        <v>55</v>
      </c>
      <c r="U49">
        <f>MATCH(D49,Отчет!$D:$D,0)</f>
        <v>20</v>
      </c>
    </row>
    <row r="50" spans="1:21" x14ac:dyDescent="0.2">
      <c r="A50" s="17">
        <v>1945533485</v>
      </c>
      <c r="B50" s="17">
        <v>6</v>
      </c>
      <c r="C50" s="17" t="s">
        <v>49</v>
      </c>
      <c r="D50" s="17">
        <v>1944867723</v>
      </c>
      <c r="E50" s="7" t="s">
        <v>40</v>
      </c>
      <c r="F50" s="17" t="s">
        <v>56</v>
      </c>
      <c r="G50" s="7" t="s">
        <v>78</v>
      </c>
      <c r="H50" s="17">
        <v>5</v>
      </c>
      <c r="I50" s="17" t="s">
        <v>52</v>
      </c>
      <c r="J50" s="17" t="s">
        <v>53</v>
      </c>
      <c r="L50" s="17">
        <v>30</v>
      </c>
      <c r="M50" s="17">
        <v>5</v>
      </c>
      <c r="N50" s="17">
        <v>1</v>
      </c>
      <c r="O50" s="17">
        <v>0</v>
      </c>
      <c r="P50">
        <v>1905776168</v>
      </c>
      <c r="Q50">
        <v>2098</v>
      </c>
      <c r="S50" t="s">
        <v>54</v>
      </c>
      <c r="T50" t="s">
        <v>55</v>
      </c>
      <c r="U50">
        <f>MATCH(D50,Отчет!$D:$D,0)</f>
        <v>17</v>
      </c>
    </row>
    <row r="51" spans="1:21" x14ac:dyDescent="0.2">
      <c r="A51" s="17">
        <v>1945533273</v>
      </c>
      <c r="B51" s="17">
        <v>10</v>
      </c>
      <c r="C51" s="17" t="s">
        <v>49</v>
      </c>
      <c r="D51" s="17">
        <v>1944867736</v>
      </c>
      <c r="E51" s="7" t="s">
        <v>41</v>
      </c>
      <c r="F51" s="17" t="s">
        <v>58</v>
      </c>
      <c r="G51" s="7" t="s">
        <v>78</v>
      </c>
      <c r="H51" s="17">
        <v>5</v>
      </c>
      <c r="I51" s="17" t="s">
        <v>52</v>
      </c>
      <c r="J51" s="17" t="s">
        <v>53</v>
      </c>
      <c r="L51" s="17">
        <v>50</v>
      </c>
      <c r="M51" s="17">
        <v>5</v>
      </c>
      <c r="N51" s="17">
        <v>1</v>
      </c>
      <c r="O51" s="17">
        <v>0</v>
      </c>
      <c r="P51">
        <v>1905776168</v>
      </c>
      <c r="Q51">
        <v>2098</v>
      </c>
      <c r="S51" t="s">
        <v>54</v>
      </c>
      <c r="T51" t="s">
        <v>55</v>
      </c>
      <c r="U51">
        <f>MATCH(D51,Отчет!$D:$D,0)</f>
        <v>12</v>
      </c>
    </row>
    <row r="52" spans="1:21" x14ac:dyDescent="0.2">
      <c r="A52" s="17">
        <v>1945533063</v>
      </c>
      <c r="B52" s="17">
        <v>8</v>
      </c>
      <c r="C52" s="17" t="s">
        <v>49</v>
      </c>
      <c r="D52" s="17">
        <v>1944867749</v>
      </c>
      <c r="E52" s="7" t="s">
        <v>42</v>
      </c>
      <c r="F52" s="17" t="s">
        <v>57</v>
      </c>
      <c r="G52" s="7" t="s">
        <v>78</v>
      </c>
      <c r="H52" s="17">
        <v>5</v>
      </c>
      <c r="I52" s="17" t="s">
        <v>52</v>
      </c>
      <c r="J52" s="17" t="s">
        <v>53</v>
      </c>
      <c r="L52" s="17">
        <v>40</v>
      </c>
      <c r="M52" s="17">
        <v>5</v>
      </c>
      <c r="N52" s="17">
        <v>1</v>
      </c>
      <c r="O52" s="17">
        <v>0</v>
      </c>
      <c r="P52">
        <v>1905776168</v>
      </c>
      <c r="Q52">
        <v>2098</v>
      </c>
      <c r="S52" t="s">
        <v>54</v>
      </c>
      <c r="T52" t="s">
        <v>55</v>
      </c>
      <c r="U52">
        <f>MATCH(D52,Отчет!$D:$D,0)</f>
        <v>15</v>
      </c>
    </row>
    <row r="53" spans="1:21" x14ac:dyDescent="0.2">
      <c r="A53" s="17">
        <v>1941861707</v>
      </c>
      <c r="B53" s="17">
        <v>10</v>
      </c>
      <c r="C53" s="17" t="s">
        <v>49</v>
      </c>
      <c r="D53" s="17">
        <v>1941144287</v>
      </c>
      <c r="E53" s="7" t="s">
        <v>36</v>
      </c>
      <c r="F53" s="17" t="s">
        <v>50</v>
      </c>
      <c r="G53" s="7" t="s">
        <v>78</v>
      </c>
      <c r="H53" s="17">
        <v>5</v>
      </c>
      <c r="I53" s="17" t="s">
        <v>52</v>
      </c>
      <c r="J53" s="17" t="s">
        <v>53</v>
      </c>
      <c r="L53" s="17">
        <v>50</v>
      </c>
      <c r="M53" s="17">
        <v>5</v>
      </c>
      <c r="N53" s="17">
        <v>1</v>
      </c>
      <c r="O53" s="17">
        <v>0</v>
      </c>
      <c r="P53">
        <v>1905776168</v>
      </c>
      <c r="Q53">
        <v>2098</v>
      </c>
      <c r="S53" t="s">
        <v>54</v>
      </c>
      <c r="T53" t="s">
        <v>55</v>
      </c>
      <c r="U53">
        <f>MATCH(D53,Отчет!$D:$D,0)</f>
        <v>13</v>
      </c>
    </row>
    <row r="54" spans="1:21" x14ac:dyDescent="0.2">
      <c r="A54" s="17">
        <v>1941862693</v>
      </c>
      <c r="B54" s="17">
        <v>9</v>
      </c>
      <c r="C54" s="17" t="s">
        <v>49</v>
      </c>
      <c r="D54" s="17">
        <v>1941144345</v>
      </c>
      <c r="E54" s="7" t="s">
        <v>46</v>
      </c>
      <c r="F54" s="17" t="s">
        <v>63</v>
      </c>
      <c r="G54" s="7" t="s">
        <v>79</v>
      </c>
      <c r="H54" s="17">
        <v>5</v>
      </c>
      <c r="I54" s="17" t="s">
        <v>52</v>
      </c>
      <c r="J54" s="17" t="s">
        <v>53</v>
      </c>
      <c r="L54" s="17">
        <v>45</v>
      </c>
      <c r="M54" s="17">
        <v>5</v>
      </c>
      <c r="N54" s="17">
        <v>1</v>
      </c>
      <c r="O54" s="17">
        <v>0</v>
      </c>
      <c r="P54">
        <v>1905776168</v>
      </c>
      <c r="Q54">
        <v>2098</v>
      </c>
      <c r="S54" t="s">
        <v>54</v>
      </c>
      <c r="T54" t="s">
        <v>55</v>
      </c>
      <c r="U54">
        <f>MATCH(D54,Отчет!$D:$D,0)</f>
        <v>24</v>
      </c>
    </row>
    <row r="55" spans="1:21" x14ac:dyDescent="0.2">
      <c r="A55" s="17">
        <v>1950169849</v>
      </c>
      <c r="B55" s="17">
        <v>9</v>
      </c>
      <c r="C55" s="17" t="s">
        <v>49</v>
      </c>
      <c r="D55" s="17">
        <v>1944867775</v>
      </c>
      <c r="E55" s="7" t="s">
        <v>47</v>
      </c>
      <c r="F55" s="17" t="s">
        <v>62</v>
      </c>
      <c r="G55" s="7" t="s">
        <v>79</v>
      </c>
      <c r="H55" s="17">
        <v>5</v>
      </c>
      <c r="I55" s="17" t="s">
        <v>52</v>
      </c>
      <c r="J55" s="17" t="s">
        <v>53</v>
      </c>
      <c r="L55" s="17">
        <v>45</v>
      </c>
      <c r="M55" s="17">
        <v>5</v>
      </c>
      <c r="N55" s="17">
        <v>1</v>
      </c>
      <c r="O55" s="17">
        <v>0</v>
      </c>
      <c r="P55">
        <v>1905776168</v>
      </c>
      <c r="Q55">
        <v>2098</v>
      </c>
      <c r="S55" t="s">
        <v>54</v>
      </c>
      <c r="T55" t="s">
        <v>55</v>
      </c>
      <c r="U55">
        <f>MATCH(D55,Отчет!$D:$D,0)</f>
        <v>14</v>
      </c>
    </row>
    <row r="56" spans="1:21" x14ac:dyDescent="0.2">
      <c r="A56" s="17">
        <v>1941861890</v>
      </c>
      <c r="B56" s="17">
        <v>9</v>
      </c>
      <c r="C56" s="17" t="s">
        <v>49</v>
      </c>
      <c r="D56" s="17">
        <v>1941144302</v>
      </c>
      <c r="E56" s="7" t="s">
        <v>37</v>
      </c>
      <c r="F56" s="17" t="s">
        <v>68</v>
      </c>
      <c r="G56" s="7" t="s">
        <v>79</v>
      </c>
      <c r="H56" s="17">
        <v>5</v>
      </c>
      <c r="I56" s="17" t="s">
        <v>52</v>
      </c>
      <c r="J56" s="17" t="s">
        <v>53</v>
      </c>
      <c r="L56" s="17">
        <v>45</v>
      </c>
      <c r="M56" s="17">
        <v>5</v>
      </c>
      <c r="N56" s="17">
        <v>1</v>
      </c>
      <c r="O56" s="17">
        <v>0</v>
      </c>
      <c r="P56">
        <v>1905776168</v>
      </c>
      <c r="Q56">
        <v>2098</v>
      </c>
      <c r="S56" t="s">
        <v>54</v>
      </c>
      <c r="T56" t="s">
        <v>55</v>
      </c>
      <c r="U56">
        <f>MATCH(D56,Отчет!$D:$D,0)</f>
        <v>16</v>
      </c>
    </row>
    <row r="57" spans="1:21" x14ac:dyDescent="0.2">
      <c r="A57" s="17">
        <v>1941862817</v>
      </c>
      <c r="B57" s="17">
        <v>8</v>
      </c>
      <c r="C57" s="17" t="s">
        <v>49</v>
      </c>
      <c r="D57" s="17">
        <v>1941145527</v>
      </c>
      <c r="E57" s="7" t="s">
        <v>48</v>
      </c>
      <c r="F57" s="17" t="s">
        <v>61</v>
      </c>
      <c r="G57" s="7" t="s">
        <v>80</v>
      </c>
      <c r="H57" s="17">
        <v>5</v>
      </c>
      <c r="I57" s="17" t="s">
        <v>52</v>
      </c>
      <c r="J57" s="17" t="s">
        <v>53</v>
      </c>
      <c r="L57" s="17">
        <v>40</v>
      </c>
      <c r="M57" s="17">
        <v>5</v>
      </c>
      <c r="N57" s="17">
        <v>1</v>
      </c>
      <c r="O57" s="17">
        <v>0</v>
      </c>
      <c r="P57">
        <v>1905776168</v>
      </c>
      <c r="Q57">
        <v>2098</v>
      </c>
      <c r="S57" t="s">
        <v>54</v>
      </c>
      <c r="T57" t="s">
        <v>55</v>
      </c>
      <c r="U57">
        <f>MATCH(D57,Отчет!$D:$D,0)</f>
        <v>22</v>
      </c>
    </row>
    <row r="58" spans="1:21" x14ac:dyDescent="0.2">
      <c r="A58" s="17">
        <v>1945531772</v>
      </c>
      <c r="B58" s="17">
        <v>8</v>
      </c>
      <c r="C58" s="17" t="s">
        <v>49</v>
      </c>
      <c r="D58" s="17">
        <v>1944867762</v>
      </c>
      <c r="E58" s="7" t="s">
        <v>45</v>
      </c>
      <c r="F58" s="17" t="s">
        <v>67</v>
      </c>
      <c r="G58" s="7" t="s">
        <v>80</v>
      </c>
      <c r="H58" s="17">
        <v>5</v>
      </c>
      <c r="I58" s="17" t="s">
        <v>52</v>
      </c>
      <c r="J58" s="17" t="s">
        <v>53</v>
      </c>
      <c r="L58" s="17">
        <v>40</v>
      </c>
      <c r="M58" s="17">
        <v>5</v>
      </c>
      <c r="N58" s="17">
        <v>1</v>
      </c>
      <c r="O58" s="17">
        <v>0</v>
      </c>
      <c r="P58">
        <v>1905776168</v>
      </c>
      <c r="Q58">
        <v>2098</v>
      </c>
      <c r="S58" t="s">
        <v>54</v>
      </c>
      <c r="T58" t="s">
        <v>55</v>
      </c>
      <c r="U58">
        <f>MATCH(D58,Отчет!$D:$D,0)</f>
        <v>21</v>
      </c>
    </row>
    <row r="59" spans="1:21" x14ac:dyDescent="0.2">
      <c r="A59" s="17">
        <v>1955263390</v>
      </c>
      <c r="B59" s="17">
        <v>8</v>
      </c>
      <c r="C59" s="17" t="s">
        <v>49</v>
      </c>
      <c r="D59" s="17">
        <v>1955237055</v>
      </c>
      <c r="E59" s="7" t="s">
        <v>39</v>
      </c>
      <c r="F59" s="17" t="s">
        <v>66</v>
      </c>
      <c r="G59" s="7" t="s">
        <v>80</v>
      </c>
      <c r="H59" s="17">
        <v>5</v>
      </c>
      <c r="I59" s="17" t="s">
        <v>52</v>
      </c>
      <c r="J59" s="17" t="s">
        <v>53</v>
      </c>
      <c r="L59" s="17">
        <v>40</v>
      </c>
      <c r="M59" s="17">
        <v>5</v>
      </c>
      <c r="N59" s="17">
        <v>1</v>
      </c>
      <c r="O59" s="17">
        <v>0</v>
      </c>
      <c r="P59">
        <v>1905776168</v>
      </c>
      <c r="Q59">
        <v>2098</v>
      </c>
      <c r="S59" t="s">
        <v>54</v>
      </c>
      <c r="T59" t="s">
        <v>55</v>
      </c>
      <c r="U59">
        <f>MATCH(D59,Отчет!$D:$D,0)</f>
        <v>18</v>
      </c>
    </row>
    <row r="60" spans="1:21" x14ac:dyDescent="0.2">
      <c r="A60" s="17">
        <v>1955263422</v>
      </c>
      <c r="B60" s="17">
        <v>10</v>
      </c>
      <c r="C60" s="17" t="s">
        <v>49</v>
      </c>
      <c r="D60" s="17">
        <v>1955237055</v>
      </c>
      <c r="E60" s="7" t="s">
        <v>39</v>
      </c>
      <c r="F60" s="17" t="s">
        <v>66</v>
      </c>
      <c r="G60" s="7" t="s">
        <v>81</v>
      </c>
      <c r="H60" s="17">
        <v>5</v>
      </c>
      <c r="I60" s="17" t="s">
        <v>52</v>
      </c>
      <c r="J60" s="17" t="s">
        <v>53</v>
      </c>
      <c r="L60" s="17">
        <v>50</v>
      </c>
      <c r="M60" s="17">
        <v>5</v>
      </c>
      <c r="N60" s="17">
        <v>1</v>
      </c>
      <c r="O60" s="17">
        <v>0</v>
      </c>
      <c r="P60">
        <v>1905776168</v>
      </c>
      <c r="Q60">
        <v>2098</v>
      </c>
      <c r="S60" t="s">
        <v>54</v>
      </c>
      <c r="T60" t="s">
        <v>55</v>
      </c>
      <c r="U60">
        <f>MATCH(D60,Отчет!$D:$D,0)</f>
        <v>18</v>
      </c>
    </row>
    <row r="61" spans="1:21" x14ac:dyDescent="0.2">
      <c r="A61" s="17">
        <v>1941862821</v>
      </c>
      <c r="B61" s="17">
        <v>10</v>
      </c>
      <c r="C61" s="17" t="s">
        <v>49</v>
      </c>
      <c r="D61" s="17">
        <v>1941145527</v>
      </c>
      <c r="E61" s="7" t="s">
        <v>48</v>
      </c>
      <c r="F61" s="17" t="s">
        <v>61</v>
      </c>
      <c r="G61" s="7" t="s">
        <v>81</v>
      </c>
      <c r="H61" s="17">
        <v>5</v>
      </c>
      <c r="I61" s="17" t="s">
        <v>52</v>
      </c>
      <c r="J61" s="17" t="s">
        <v>53</v>
      </c>
      <c r="L61" s="17">
        <v>50</v>
      </c>
      <c r="M61" s="17">
        <v>5</v>
      </c>
      <c r="N61" s="17">
        <v>1</v>
      </c>
      <c r="O61" s="17">
        <v>0</v>
      </c>
      <c r="P61">
        <v>1905776168</v>
      </c>
      <c r="Q61">
        <v>2098</v>
      </c>
      <c r="S61" t="s">
        <v>54</v>
      </c>
      <c r="T61" t="s">
        <v>55</v>
      </c>
      <c r="U61">
        <f>MATCH(D61,Отчет!$D:$D,0)</f>
        <v>22</v>
      </c>
    </row>
    <row r="62" spans="1:21" x14ac:dyDescent="0.2">
      <c r="A62" s="17">
        <v>1945531776</v>
      </c>
      <c r="B62" s="17">
        <v>10</v>
      </c>
      <c r="C62" s="17" t="s">
        <v>49</v>
      </c>
      <c r="D62" s="17">
        <v>1944867762</v>
      </c>
      <c r="E62" s="7" t="s">
        <v>45</v>
      </c>
      <c r="F62" s="17" t="s">
        <v>67</v>
      </c>
      <c r="G62" s="7" t="s">
        <v>81</v>
      </c>
      <c r="H62" s="17">
        <v>5</v>
      </c>
      <c r="I62" s="17" t="s">
        <v>52</v>
      </c>
      <c r="J62" s="17" t="s">
        <v>53</v>
      </c>
      <c r="L62" s="17">
        <v>50</v>
      </c>
      <c r="M62" s="17">
        <v>5</v>
      </c>
      <c r="N62" s="17">
        <v>1</v>
      </c>
      <c r="O62" s="17">
        <v>0</v>
      </c>
      <c r="P62">
        <v>1905776168</v>
      </c>
      <c r="Q62">
        <v>2098</v>
      </c>
      <c r="S62" t="s">
        <v>54</v>
      </c>
      <c r="T62" t="s">
        <v>55</v>
      </c>
      <c r="U62">
        <f>MATCH(D62,Отчет!$D:$D,0)</f>
        <v>21</v>
      </c>
    </row>
    <row r="63" spans="1:21" x14ac:dyDescent="0.2">
      <c r="A63" s="17">
        <v>1941861894</v>
      </c>
      <c r="B63" s="17">
        <v>9</v>
      </c>
      <c r="C63" s="17" t="s">
        <v>49</v>
      </c>
      <c r="D63" s="17">
        <v>1941144302</v>
      </c>
      <c r="E63" s="7" t="s">
        <v>37</v>
      </c>
      <c r="F63" s="17" t="s">
        <v>68</v>
      </c>
      <c r="G63" s="7" t="s">
        <v>82</v>
      </c>
      <c r="H63" s="17">
        <v>5</v>
      </c>
      <c r="I63" s="17" t="s">
        <v>52</v>
      </c>
      <c r="J63" s="17" t="s">
        <v>53</v>
      </c>
      <c r="L63" s="17">
        <v>45</v>
      </c>
      <c r="M63" s="17">
        <v>5</v>
      </c>
      <c r="N63" s="17">
        <v>1</v>
      </c>
      <c r="O63" s="17">
        <v>0</v>
      </c>
      <c r="P63">
        <v>1905776168</v>
      </c>
      <c r="Q63">
        <v>2098</v>
      </c>
      <c r="S63" t="s">
        <v>54</v>
      </c>
      <c r="T63" t="s">
        <v>55</v>
      </c>
      <c r="U63">
        <f>MATCH(D63,Отчет!$D:$D,0)</f>
        <v>16</v>
      </c>
    </row>
    <row r="64" spans="1:21" x14ac:dyDescent="0.2">
      <c r="A64" s="17">
        <v>1941862697</v>
      </c>
      <c r="B64" s="17">
        <v>8</v>
      </c>
      <c r="C64" s="17" t="s">
        <v>49</v>
      </c>
      <c r="D64" s="17">
        <v>1941144345</v>
      </c>
      <c r="E64" s="7" t="s">
        <v>46</v>
      </c>
      <c r="F64" s="17" t="s">
        <v>63</v>
      </c>
      <c r="G64" s="7" t="s">
        <v>82</v>
      </c>
      <c r="H64" s="17">
        <v>5</v>
      </c>
      <c r="I64" s="17" t="s">
        <v>52</v>
      </c>
      <c r="J64" s="17" t="s">
        <v>53</v>
      </c>
      <c r="L64" s="17">
        <v>40</v>
      </c>
      <c r="M64" s="17">
        <v>5</v>
      </c>
      <c r="N64" s="17">
        <v>1</v>
      </c>
      <c r="O64" s="17">
        <v>0</v>
      </c>
      <c r="P64">
        <v>1905776168</v>
      </c>
      <c r="Q64">
        <v>2098</v>
      </c>
      <c r="S64" t="s">
        <v>54</v>
      </c>
      <c r="T64" t="s">
        <v>55</v>
      </c>
      <c r="U64">
        <f>MATCH(D64,Отчет!$D:$D,0)</f>
        <v>24</v>
      </c>
    </row>
    <row r="65" spans="1:21" x14ac:dyDescent="0.2">
      <c r="A65" s="17">
        <v>1950169855</v>
      </c>
      <c r="B65" s="17">
        <v>10</v>
      </c>
      <c r="C65" s="17" t="s">
        <v>49</v>
      </c>
      <c r="D65" s="17">
        <v>1944867775</v>
      </c>
      <c r="E65" s="7" t="s">
        <v>47</v>
      </c>
      <c r="F65" s="17" t="s">
        <v>62</v>
      </c>
      <c r="G65" s="7" t="s">
        <v>82</v>
      </c>
      <c r="H65" s="17">
        <v>5</v>
      </c>
      <c r="I65" s="17" t="s">
        <v>52</v>
      </c>
      <c r="J65" s="17" t="s">
        <v>53</v>
      </c>
      <c r="L65" s="17">
        <v>50</v>
      </c>
      <c r="M65" s="17">
        <v>5</v>
      </c>
      <c r="N65" s="17">
        <v>1</v>
      </c>
      <c r="O65" s="17">
        <v>0</v>
      </c>
      <c r="P65">
        <v>1905776168</v>
      </c>
      <c r="Q65">
        <v>2098</v>
      </c>
      <c r="S65" t="s">
        <v>54</v>
      </c>
      <c r="T65" t="s">
        <v>55</v>
      </c>
      <c r="U65">
        <f>MATCH(D65,Отчет!$D:$D,0)</f>
        <v>14</v>
      </c>
    </row>
    <row r="66" spans="1:21" x14ac:dyDescent="0.2">
      <c r="A66" s="17">
        <v>1945533079</v>
      </c>
      <c r="B66" s="17">
        <v>10</v>
      </c>
      <c r="C66" s="17" t="s">
        <v>49</v>
      </c>
      <c r="D66" s="17">
        <v>1944867736</v>
      </c>
      <c r="E66" s="7" t="s">
        <v>41</v>
      </c>
      <c r="F66" s="17" t="s">
        <v>58</v>
      </c>
      <c r="G66" s="7" t="s">
        <v>83</v>
      </c>
      <c r="H66" s="17">
        <v>3</v>
      </c>
      <c r="I66" s="17" t="s">
        <v>52</v>
      </c>
      <c r="J66" s="17" t="s">
        <v>53</v>
      </c>
      <c r="L66" s="17">
        <v>30</v>
      </c>
      <c r="M66" s="17">
        <v>3</v>
      </c>
      <c r="N66" s="17">
        <v>1</v>
      </c>
      <c r="O66" s="17">
        <v>0</v>
      </c>
      <c r="P66">
        <v>1905776168</v>
      </c>
      <c r="Q66">
        <v>2098</v>
      </c>
      <c r="S66" t="s">
        <v>54</v>
      </c>
      <c r="T66" t="s">
        <v>55</v>
      </c>
      <c r="U66">
        <f>MATCH(D66,Отчет!$D:$D,0)</f>
        <v>12</v>
      </c>
    </row>
    <row r="67" spans="1:21" x14ac:dyDescent="0.2">
      <c r="A67" s="17">
        <v>1945533289</v>
      </c>
      <c r="B67" s="17">
        <v>9</v>
      </c>
      <c r="C67" s="17" t="s">
        <v>49</v>
      </c>
      <c r="D67" s="17">
        <v>1944867723</v>
      </c>
      <c r="E67" s="7" t="s">
        <v>40</v>
      </c>
      <c r="F67" s="17" t="s">
        <v>56</v>
      </c>
      <c r="G67" s="7" t="s">
        <v>83</v>
      </c>
      <c r="H67" s="17">
        <v>3</v>
      </c>
      <c r="I67" s="17" t="s">
        <v>52</v>
      </c>
      <c r="J67" s="17" t="s">
        <v>53</v>
      </c>
      <c r="L67" s="17">
        <v>27</v>
      </c>
      <c r="M67" s="17">
        <v>3</v>
      </c>
      <c r="N67" s="17">
        <v>1</v>
      </c>
      <c r="O67" s="17">
        <v>0</v>
      </c>
      <c r="P67">
        <v>1905776168</v>
      </c>
      <c r="Q67">
        <v>2098</v>
      </c>
      <c r="S67" t="s">
        <v>54</v>
      </c>
      <c r="T67" t="s">
        <v>55</v>
      </c>
      <c r="U67">
        <f>MATCH(D67,Отчет!$D:$D,0)</f>
        <v>17</v>
      </c>
    </row>
    <row r="68" spans="1:21" x14ac:dyDescent="0.2">
      <c r="A68" s="17">
        <v>1941861509</v>
      </c>
      <c r="B68" s="17">
        <v>9</v>
      </c>
      <c r="C68" s="17" t="s">
        <v>49</v>
      </c>
      <c r="D68" s="17">
        <v>1941144287</v>
      </c>
      <c r="E68" s="7" t="s">
        <v>36</v>
      </c>
      <c r="F68" s="17" t="s">
        <v>50</v>
      </c>
      <c r="G68" s="7" t="s">
        <v>83</v>
      </c>
      <c r="H68" s="17">
        <v>3</v>
      </c>
      <c r="I68" s="17" t="s">
        <v>52</v>
      </c>
      <c r="J68" s="17" t="s">
        <v>53</v>
      </c>
      <c r="L68" s="17">
        <v>27</v>
      </c>
      <c r="M68" s="17">
        <v>3</v>
      </c>
      <c r="N68" s="17">
        <v>1</v>
      </c>
      <c r="O68" s="17">
        <v>0</v>
      </c>
      <c r="P68">
        <v>1905776168</v>
      </c>
      <c r="Q68">
        <v>2098</v>
      </c>
      <c r="S68" t="s">
        <v>54</v>
      </c>
      <c r="T68" t="s">
        <v>55</v>
      </c>
      <c r="U68">
        <f>MATCH(D68,Отчет!$D:$D,0)</f>
        <v>13</v>
      </c>
    </row>
    <row r="69" spans="1:21" x14ac:dyDescent="0.2">
      <c r="A69" s="17">
        <v>1941861723</v>
      </c>
      <c r="B69" s="17">
        <v>8</v>
      </c>
      <c r="C69" s="17" t="s">
        <v>49</v>
      </c>
      <c r="D69" s="17">
        <v>1941144302</v>
      </c>
      <c r="E69" s="7" t="s">
        <v>37</v>
      </c>
      <c r="F69" s="17" t="s">
        <v>68</v>
      </c>
      <c r="G69" s="7" t="s">
        <v>83</v>
      </c>
      <c r="H69" s="17">
        <v>3</v>
      </c>
      <c r="I69" s="17" t="s">
        <v>52</v>
      </c>
      <c r="J69" s="17" t="s">
        <v>53</v>
      </c>
      <c r="L69" s="17">
        <v>24</v>
      </c>
      <c r="M69" s="17">
        <v>3</v>
      </c>
      <c r="N69" s="17">
        <v>1</v>
      </c>
      <c r="O69" s="17">
        <v>0</v>
      </c>
      <c r="P69">
        <v>1905776168</v>
      </c>
      <c r="Q69">
        <v>2098</v>
      </c>
      <c r="S69" t="s">
        <v>54</v>
      </c>
      <c r="T69" t="s">
        <v>55</v>
      </c>
      <c r="U69">
        <f>MATCH(D69,Отчет!$D:$D,0)</f>
        <v>16</v>
      </c>
    </row>
    <row r="70" spans="1:21" x14ac:dyDescent="0.2">
      <c r="A70" s="17">
        <v>1945531704</v>
      </c>
      <c r="B70" s="17">
        <v>6</v>
      </c>
      <c r="C70" s="17" t="s">
        <v>49</v>
      </c>
      <c r="D70" s="17">
        <v>1944867762</v>
      </c>
      <c r="E70" s="7" t="s">
        <v>45</v>
      </c>
      <c r="F70" s="17" t="s">
        <v>67</v>
      </c>
      <c r="G70" s="7" t="s">
        <v>83</v>
      </c>
      <c r="H70" s="17">
        <v>3</v>
      </c>
      <c r="I70" s="17" t="s">
        <v>52</v>
      </c>
      <c r="J70" s="17" t="s">
        <v>53</v>
      </c>
      <c r="L70" s="17">
        <v>18</v>
      </c>
      <c r="M70" s="17">
        <v>3</v>
      </c>
      <c r="N70" s="17">
        <v>1</v>
      </c>
      <c r="O70" s="17">
        <v>0</v>
      </c>
      <c r="P70">
        <v>1905776168</v>
      </c>
      <c r="Q70">
        <v>2098</v>
      </c>
      <c r="S70" t="s">
        <v>54</v>
      </c>
      <c r="T70" t="s">
        <v>55</v>
      </c>
      <c r="U70">
        <f>MATCH(D70,Отчет!$D:$D,0)</f>
        <v>21</v>
      </c>
    </row>
    <row r="71" spans="1:21" x14ac:dyDescent="0.2">
      <c r="A71" s="17">
        <v>1941860982</v>
      </c>
      <c r="B71" s="17">
        <v>8</v>
      </c>
      <c r="C71" s="17" t="s">
        <v>49</v>
      </c>
      <c r="D71" s="17">
        <v>1941144257</v>
      </c>
      <c r="E71" s="7" t="s">
        <v>35</v>
      </c>
      <c r="F71" s="17" t="s">
        <v>69</v>
      </c>
      <c r="G71" s="7" t="s">
        <v>83</v>
      </c>
      <c r="H71" s="17">
        <v>3</v>
      </c>
      <c r="I71" s="17" t="s">
        <v>52</v>
      </c>
      <c r="J71" s="17" t="s">
        <v>53</v>
      </c>
      <c r="L71" s="17">
        <v>24</v>
      </c>
      <c r="M71" s="17">
        <v>3</v>
      </c>
      <c r="N71" s="17">
        <v>1</v>
      </c>
      <c r="O71" s="17">
        <v>0</v>
      </c>
      <c r="P71">
        <v>1905776168</v>
      </c>
      <c r="Q71">
        <v>2098</v>
      </c>
      <c r="S71" t="s">
        <v>54</v>
      </c>
      <c r="T71" t="s">
        <v>55</v>
      </c>
      <c r="U71">
        <f>MATCH(D71,Отчет!$D:$D,0)</f>
        <v>20</v>
      </c>
    </row>
    <row r="72" spans="1:21" x14ac:dyDescent="0.2">
      <c r="A72" s="17">
        <v>1945533503</v>
      </c>
      <c r="B72" s="17">
        <v>7</v>
      </c>
      <c r="C72" s="17" t="s">
        <v>49</v>
      </c>
      <c r="D72" s="17">
        <v>1944867710</v>
      </c>
      <c r="E72" s="7" t="s">
        <v>38</v>
      </c>
      <c r="F72" s="17" t="s">
        <v>60</v>
      </c>
      <c r="G72" s="7" t="s">
        <v>83</v>
      </c>
      <c r="H72" s="17">
        <v>3</v>
      </c>
      <c r="I72" s="17" t="s">
        <v>52</v>
      </c>
      <c r="J72" s="17" t="s">
        <v>53</v>
      </c>
      <c r="L72" s="17">
        <v>21</v>
      </c>
      <c r="M72" s="17">
        <v>3</v>
      </c>
      <c r="N72" s="17">
        <v>1</v>
      </c>
      <c r="O72" s="17">
        <v>0</v>
      </c>
      <c r="P72">
        <v>1905776168</v>
      </c>
      <c r="Q72">
        <v>2098</v>
      </c>
      <c r="S72" t="s">
        <v>54</v>
      </c>
      <c r="T72" t="s">
        <v>55</v>
      </c>
      <c r="U72">
        <f>MATCH(D72,Отчет!$D:$D,0)</f>
        <v>25</v>
      </c>
    </row>
    <row r="73" spans="1:21" x14ac:dyDescent="0.2">
      <c r="A73" s="17">
        <v>1941862300</v>
      </c>
      <c r="B73" s="17">
        <v>8</v>
      </c>
      <c r="C73" s="17" t="s">
        <v>49</v>
      </c>
      <c r="D73" s="17">
        <v>1941144329</v>
      </c>
      <c r="E73" s="7" t="s">
        <v>44</v>
      </c>
      <c r="F73" s="17" t="s">
        <v>64</v>
      </c>
      <c r="G73" s="7" t="s">
        <v>83</v>
      </c>
      <c r="H73" s="17">
        <v>3</v>
      </c>
      <c r="I73" s="17" t="s">
        <v>52</v>
      </c>
      <c r="J73" s="17" t="s">
        <v>53</v>
      </c>
      <c r="L73" s="17">
        <v>24</v>
      </c>
      <c r="M73" s="17">
        <v>3</v>
      </c>
      <c r="N73" s="17">
        <v>1</v>
      </c>
      <c r="O73" s="17">
        <v>0</v>
      </c>
      <c r="P73">
        <v>1905776168</v>
      </c>
      <c r="Q73">
        <v>2098</v>
      </c>
      <c r="S73" t="s">
        <v>54</v>
      </c>
      <c r="T73" t="s">
        <v>55</v>
      </c>
      <c r="U73">
        <f>MATCH(D73,Отчет!$D:$D,0)</f>
        <v>23</v>
      </c>
    </row>
    <row r="74" spans="1:21" x14ac:dyDescent="0.2">
      <c r="A74" s="17">
        <v>1950169679</v>
      </c>
      <c r="B74" s="17">
        <v>7</v>
      </c>
      <c r="C74" s="17" t="s">
        <v>49</v>
      </c>
      <c r="D74" s="17">
        <v>1944867775</v>
      </c>
      <c r="E74" s="7" t="s">
        <v>47</v>
      </c>
      <c r="F74" s="17" t="s">
        <v>62</v>
      </c>
      <c r="G74" s="7" t="s">
        <v>83</v>
      </c>
      <c r="H74" s="17">
        <v>3</v>
      </c>
      <c r="I74" s="17" t="s">
        <v>52</v>
      </c>
      <c r="J74" s="17" t="s">
        <v>53</v>
      </c>
      <c r="L74" s="17">
        <v>21</v>
      </c>
      <c r="M74" s="17">
        <v>3</v>
      </c>
      <c r="N74" s="17">
        <v>1</v>
      </c>
      <c r="O74" s="17">
        <v>0</v>
      </c>
      <c r="P74">
        <v>1905776168</v>
      </c>
      <c r="Q74">
        <v>2098</v>
      </c>
      <c r="S74" t="s">
        <v>54</v>
      </c>
      <c r="T74" t="s">
        <v>55</v>
      </c>
      <c r="U74">
        <f>MATCH(D74,Отчет!$D:$D,0)</f>
        <v>14</v>
      </c>
    </row>
    <row r="75" spans="1:21" x14ac:dyDescent="0.2">
      <c r="A75" s="17">
        <v>1941862517</v>
      </c>
      <c r="B75" s="17">
        <v>7</v>
      </c>
      <c r="C75" s="17" t="s">
        <v>49</v>
      </c>
      <c r="D75" s="17">
        <v>1941144345</v>
      </c>
      <c r="E75" s="7" t="s">
        <v>46</v>
      </c>
      <c r="F75" s="17" t="s">
        <v>63</v>
      </c>
      <c r="G75" s="7" t="s">
        <v>83</v>
      </c>
      <c r="H75" s="17">
        <v>3</v>
      </c>
      <c r="I75" s="17" t="s">
        <v>52</v>
      </c>
      <c r="J75" s="17" t="s">
        <v>53</v>
      </c>
      <c r="L75" s="17">
        <v>21</v>
      </c>
      <c r="M75" s="17">
        <v>3</v>
      </c>
      <c r="N75" s="17">
        <v>1</v>
      </c>
      <c r="O75" s="17">
        <v>0</v>
      </c>
      <c r="P75">
        <v>1905776168</v>
      </c>
      <c r="Q75">
        <v>2098</v>
      </c>
      <c r="S75" t="s">
        <v>54</v>
      </c>
      <c r="T75" t="s">
        <v>55</v>
      </c>
      <c r="U75">
        <f>MATCH(D75,Отчет!$D:$D,0)</f>
        <v>24</v>
      </c>
    </row>
    <row r="76" spans="1:21" x14ac:dyDescent="0.2">
      <c r="A76" s="17">
        <v>1945532868</v>
      </c>
      <c r="B76" s="17">
        <v>8</v>
      </c>
      <c r="C76" s="17" t="s">
        <v>49</v>
      </c>
      <c r="D76" s="17">
        <v>1944867749</v>
      </c>
      <c r="E76" s="7" t="s">
        <v>42</v>
      </c>
      <c r="F76" s="17" t="s">
        <v>57</v>
      </c>
      <c r="G76" s="7" t="s">
        <v>83</v>
      </c>
      <c r="H76" s="17">
        <v>3</v>
      </c>
      <c r="I76" s="17" t="s">
        <v>52</v>
      </c>
      <c r="J76" s="17" t="s">
        <v>53</v>
      </c>
      <c r="L76" s="17">
        <v>24</v>
      </c>
      <c r="M76" s="17">
        <v>3</v>
      </c>
      <c r="N76" s="17">
        <v>1</v>
      </c>
      <c r="O76" s="17">
        <v>0</v>
      </c>
      <c r="P76">
        <v>1905776168</v>
      </c>
      <c r="Q76">
        <v>2098</v>
      </c>
      <c r="S76" t="s">
        <v>54</v>
      </c>
      <c r="T76" t="s">
        <v>55</v>
      </c>
      <c r="U76">
        <f>MATCH(D76,Отчет!$D:$D,0)</f>
        <v>15</v>
      </c>
    </row>
    <row r="77" spans="1:21" x14ac:dyDescent="0.2">
      <c r="A77" s="17">
        <v>1941862757</v>
      </c>
      <c r="B77" s="17">
        <v>6</v>
      </c>
      <c r="C77" s="17" t="s">
        <v>49</v>
      </c>
      <c r="D77" s="17">
        <v>1941145527</v>
      </c>
      <c r="E77" s="7" t="s">
        <v>48</v>
      </c>
      <c r="F77" s="17" t="s">
        <v>61</v>
      </c>
      <c r="G77" s="7" t="s">
        <v>83</v>
      </c>
      <c r="H77" s="17">
        <v>3</v>
      </c>
      <c r="I77" s="17" t="s">
        <v>52</v>
      </c>
      <c r="J77" s="17" t="s">
        <v>53</v>
      </c>
      <c r="L77" s="17">
        <v>18</v>
      </c>
      <c r="M77" s="17">
        <v>3</v>
      </c>
      <c r="N77" s="17">
        <v>1</v>
      </c>
      <c r="O77" s="17">
        <v>0</v>
      </c>
      <c r="P77">
        <v>1905776168</v>
      </c>
      <c r="Q77">
        <v>2098</v>
      </c>
      <c r="S77" t="s">
        <v>54</v>
      </c>
      <c r="T77" t="s">
        <v>55</v>
      </c>
      <c r="U77">
        <f>MATCH(D77,Отчет!$D:$D,0)</f>
        <v>22</v>
      </c>
    </row>
    <row r="78" spans="1:21" x14ac:dyDescent="0.2">
      <c r="A78" s="17">
        <v>1955262582</v>
      </c>
      <c r="B78" s="17">
        <v>8</v>
      </c>
      <c r="C78" s="17" t="s">
        <v>49</v>
      </c>
      <c r="D78" s="17">
        <v>1955237055</v>
      </c>
      <c r="E78" s="7" t="s">
        <v>39</v>
      </c>
      <c r="F78" s="17" t="s">
        <v>66</v>
      </c>
      <c r="G78" s="7" t="s">
        <v>83</v>
      </c>
      <c r="H78" s="17">
        <v>3</v>
      </c>
      <c r="I78" s="17" t="s">
        <v>52</v>
      </c>
      <c r="J78" s="17" t="s">
        <v>53</v>
      </c>
      <c r="L78" s="17">
        <v>24</v>
      </c>
      <c r="M78" s="17">
        <v>3</v>
      </c>
      <c r="N78" s="17">
        <v>1</v>
      </c>
      <c r="O78" s="17">
        <v>0</v>
      </c>
      <c r="P78">
        <v>1905776168</v>
      </c>
      <c r="Q78">
        <v>2098</v>
      </c>
      <c r="S78" t="s">
        <v>54</v>
      </c>
      <c r="T78" t="s">
        <v>55</v>
      </c>
      <c r="U78">
        <f>MATCH(D78,Отчет!$D:$D,0)</f>
        <v>18</v>
      </c>
    </row>
    <row r="79" spans="1:21" x14ac:dyDescent="0.2">
      <c r="A79" s="17">
        <v>1941861954</v>
      </c>
      <c r="B79" s="17">
        <v>8</v>
      </c>
      <c r="C79" s="17" t="s">
        <v>49</v>
      </c>
      <c r="D79" s="17">
        <v>1941144315</v>
      </c>
      <c r="E79" s="7" t="s">
        <v>43</v>
      </c>
      <c r="F79" s="17" t="s">
        <v>65</v>
      </c>
      <c r="G79" s="7" t="s">
        <v>83</v>
      </c>
      <c r="H79" s="17">
        <v>3</v>
      </c>
      <c r="I79" s="17" t="s">
        <v>52</v>
      </c>
      <c r="J79" s="17" t="s">
        <v>53</v>
      </c>
      <c r="L79" s="17">
        <v>24</v>
      </c>
      <c r="M79" s="17">
        <v>3</v>
      </c>
      <c r="N79" s="17">
        <v>1</v>
      </c>
      <c r="O79" s="17">
        <v>0</v>
      </c>
      <c r="P79">
        <v>1905776168</v>
      </c>
      <c r="Q79">
        <v>2098</v>
      </c>
      <c r="S79" t="s">
        <v>54</v>
      </c>
      <c r="T79" t="s">
        <v>55</v>
      </c>
      <c r="U79">
        <f>MATCH(D79,Отчет!$D:$D,0)</f>
        <v>19</v>
      </c>
    </row>
    <row r="80" spans="1:21" x14ac:dyDescent="0.2">
      <c r="A80" s="17">
        <v>1945533621</v>
      </c>
      <c r="B80" s="17">
        <v>7</v>
      </c>
      <c r="C80" s="17" t="s">
        <v>49</v>
      </c>
      <c r="D80" s="17">
        <v>1944867710</v>
      </c>
      <c r="E80" s="7" t="s">
        <v>38</v>
      </c>
      <c r="F80" s="17" t="s">
        <v>60</v>
      </c>
      <c r="G80" s="7" t="s">
        <v>84</v>
      </c>
      <c r="H80" s="17">
        <v>5</v>
      </c>
      <c r="I80" s="17" t="s">
        <v>52</v>
      </c>
      <c r="J80" s="17" t="s">
        <v>53</v>
      </c>
      <c r="L80" s="17">
        <v>35</v>
      </c>
      <c r="M80" s="17">
        <v>5</v>
      </c>
      <c r="N80" s="17">
        <v>1</v>
      </c>
      <c r="O80" s="17">
        <v>0</v>
      </c>
      <c r="P80">
        <v>1905776168</v>
      </c>
      <c r="Q80">
        <v>2098</v>
      </c>
      <c r="S80" t="s">
        <v>54</v>
      </c>
      <c r="T80" t="s">
        <v>55</v>
      </c>
      <c r="U80">
        <f>MATCH(D80,Отчет!$D:$D,0)</f>
        <v>25</v>
      </c>
    </row>
    <row r="81" spans="1:21" x14ac:dyDescent="0.2">
      <c r="A81" s="17">
        <v>1941862423</v>
      </c>
      <c r="B81" s="17">
        <v>8</v>
      </c>
      <c r="C81" s="17" t="s">
        <v>49</v>
      </c>
      <c r="D81" s="17">
        <v>1941144329</v>
      </c>
      <c r="E81" s="7" t="s">
        <v>44</v>
      </c>
      <c r="F81" s="17" t="s">
        <v>64</v>
      </c>
      <c r="G81" s="7" t="s">
        <v>84</v>
      </c>
      <c r="H81" s="17">
        <v>5</v>
      </c>
      <c r="I81" s="17" t="s">
        <v>52</v>
      </c>
      <c r="J81" s="17" t="s">
        <v>53</v>
      </c>
      <c r="L81" s="17">
        <v>40</v>
      </c>
      <c r="M81" s="17">
        <v>5</v>
      </c>
      <c r="N81" s="17">
        <v>1</v>
      </c>
      <c r="O81" s="17">
        <v>0</v>
      </c>
      <c r="P81">
        <v>1905776168</v>
      </c>
      <c r="Q81">
        <v>2098</v>
      </c>
      <c r="S81" t="s">
        <v>54</v>
      </c>
      <c r="T81" t="s">
        <v>55</v>
      </c>
      <c r="U81">
        <f>MATCH(D81,Отчет!$D:$D,0)</f>
        <v>23</v>
      </c>
    </row>
    <row r="82" spans="1:21" x14ac:dyDescent="0.2">
      <c r="A82" s="17">
        <v>1941862102</v>
      </c>
      <c r="B82" s="17">
        <v>7</v>
      </c>
      <c r="C82" s="17" t="s">
        <v>49</v>
      </c>
      <c r="D82" s="17">
        <v>1941144315</v>
      </c>
      <c r="E82" s="7" t="s">
        <v>43</v>
      </c>
      <c r="F82" s="17" t="s">
        <v>65</v>
      </c>
      <c r="G82" s="7" t="s">
        <v>84</v>
      </c>
      <c r="H82" s="17">
        <v>5</v>
      </c>
      <c r="I82" s="17" t="s">
        <v>52</v>
      </c>
      <c r="J82" s="17" t="s">
        <v>53</v>
      </c>
      <c r="L82" s="17">
        <v>35</v>
      </c>
      <c r="M82" s="17">
        <v>5</v>
      </c>
      <c r="N82" s="17">
        <v>1</v>
      </c>
      <c r="O82" s="17">
        <v>0</v>
      </c>
      <c r="P82">
        <v>1905776168</v>
      </c>
      <c r="Q82">
        <v>2098</v>
      </c>
      <c r="S82" t="s">
        <v>54</v>
      </c>
      <c r="T82" t="s">
        <v>55</v>
      </c>
      <c r="U82">
        <f>MATCH(D82,Отчет!$D:$D,0)</f>
        <v>19</v>
      </c>
    </row>
    <row r="83" spans="1:21" x14ac:dyDescent="0.2">
      <c r="A83" s="17">
        <v>1941861151</v>
      </c>
      <c r="B83" s="17">
        <v>7</v>
      </c>
      <c r="C83" s="17" t="s">
        <v>49</v>
      </c>
      <c r="D83" s="17">
        <v>1941144257</v>
      </c>
      <c r="E83" s="7" t="s">
        <v>35</v>
      </c>
      <c r="F83" s="17" t="s">
        <v>69</v>
      </c>
      <c r="G83" s="7" t="s">
        <v>84</v>
      </c>
      <c r="H83" s="17">
        <v>5</v>
      </c>
      <c r="I83" s="17" t="s">
        <v>52</v>
      </c>
      <c r="J83" s="17" t="s">
        <v>53</v>
      </c>
      <c r="L83" s="17">
        <v>35</v>
      </c>
      <c r="M83" s="17">
        <v>5</v>
      </c>
      <c r="N83" s="17">
        <v>1</v>
      </c>
      <c r="O83" s="17">
        <v>0</v>
      </c>
      <c r="P83">
        <v>1905776168</v>
      </c>
      <c r="Q83">
        <v>2098</v>
      </c>
      <c r="S83" t="s">
        <v>54</v>
      </c>
      <c r="T83" t="s">
        <v>55</v>
      </c>
      <c r="U83">
        <f>MATCH(D83,Отчет!$D:$D,0)</f>
        <v>20</v>
      </c>
    </row>
    <row r="84" spans="1:21" x14ac:dyDescent="0.2">
      <c r="A84" s="17">
        <v>1941861886</v>
      </c>
      <c r="B84" s="17">
        <v>7</v>
      </c>
      <c r="C84" s="17" t="s">
        <v>49</v>
      </c>
      <c r="D84" s="17">
        <v>1941144302</v>
      </c>
      <c r="E84" s="7" t="s">
        <v>37</v>
      </c>
      <c r="F84" s="17" t="s">
        <v>68</v>
      </c>
      <c r="G84" s="7" t="s">
        <v>85</v>
      </c>
      <c r="H84" s="17">
        <v>5</v>
      </c>
      <c r="I84" s="17" t="s">
        <v>52</v>
      </c>
      <c r="J84" s="17" t="s">
        <v>53</v>
      </c>
      <c r="L84" s="17">
        <v>35</v>
      </c>
      <c r="M84" s="17">
        <v>5</v>
      </c>
      <c r="N84" s="17">
        <v>1</v>
      </c>
      <c r="O84" s="17">
        <v>0</v>
      </c>
      <c r="P84">
        <v>1905776168</v>
      </c>
      <c r="Q84">
        <v>2098</v>
      </c>
      <c r="S84" t="s">
        <v>54</v>
      </c>
      <c r="T84" t="s">
        <v>55</v>
      </c>
      <c r="U84">
        <f>MATCH(D84,Отчет!$D:$D,0)</f>
        <v>16</v>
      </c>
    </row>
    <row r="85" spans="1:21" x14ac:dyDescent="0.2">
      <c r="A85" s="17">
        <v>1950169844</v>
      </c>
      <c r="B85" s="17">
        <v>8</v>
      </c>
      <c r="C85" s="17" t="s">
        <v>49</v>
      </c>
      <c r="D85" s="17">
        <v>1944867775</v>
      </c>
      <c r="E85" s="7" t="s">
        <v>47</v>
      </c>
      <c r="F85" s="17" t="s">
        <v>62</v>
      </c>
      <c r="G85" s="7" t="s">
        <v>85</v>
      </c>
      <c r="H85" s="17">
        <v>5</v>
      </c>
      <c r="I85" s="17" t="s">
        <v>52</v>
      </c>
      <c r="J85" s="17" t="s">
        <v>53</v>
      </c>
      <c r="L85" s="17">
        <v>40</v>
      </c>
      <c r="M85" s="17">
        <v>5</v>
      </c>
      <c r="N85" s="17">
        <v>1</v>
      </c>
      <c r="O85" s="17">
        <v>0</v>
      </c>
      <c r="P85">
        <v>1905776168</v>
      </c>
      <c r="Q85">
        <v>2098</v>
      </c>
      <c r="S85" t="s">
        <v>54</v>
      </c>
      <c r="T85" t="s">
        <v>55</v>
      </c>
      <c r="U85">
        <f>MATCH(D85,Отчет!$D:$D,0)</f>
        <v>14</v>
      </c>
    </row>
    <row r="86" spans="1:21" x14ac:dyDescent="0.2">
      <c r="A86" s="17">
        <v>1941862689</v>
      </c>
      <c r="B86" s="17">
        <v>6</v>
      </c>
      <c r="C86" s="17" t="s">
        <v>49</v>
      </c>
      <c r="D86" s="17">
        <v>1941144345</v>
      </c>
      <c r="E86" s="7" t="s">
        <v>46</v>
      </c>
      <c r="F86" s="17" t="s">
        <v>63</v>
      </c>
      <c r="G86" s="7" t="s">
        <v>85</v>
      </c>
      <c r="H86" s="17">
        <v>5</v>
      </c>
      <c r="I86" s="17" t="s">
        <v>52</v>
      </c>
      <c r="J86" s="17" t="s">
        <v>53</v>
      </c>
      <c r="L86" s="17">
        <v>30</v>
      </c>
      <c r="M86" s="17">
        <v>5</v>
      </c>
      <c r="N86" s="17">
        <v>1</v>
      </c>
      <c r="O86" s="17">
        <v>0</v>
      </c>
      <c r="P86">
        <v>1905776168</v>
      </c>
      <c r="Q86">
        <v>2098</v>
      </c>
      <c r="S86" t="s">
        <v>54</v>
      </c>
      <c r="T86" t="s">
        <v>55</v>
      </c>
      <c r="U86">
        <f>MATCH(D86,Отчет!$D:$D,0)</f>
        <v>24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2018-01-12T13:36:56Z</dcterms:modified>
</cp:coreProperties>
</file>