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bookViews>
    <workbookView xWindow="480" yWindow="30" windowWidth="11340" windowHeight="8580"/>
  </bookViews>
  <sheets>
    <sheet name="Отчет" sheetId="1" r:id="rId1"/>
    <sheet name="Данные" sheetId="2" state="hidden" r:id="rId2"/>
  </sheets>
  <calcPr calcId="152511" refMode="R1C1"/>
</workbook>
</file>

<file path=xl/calcChain.xml><?xml version="1.0" encoding="utf-8"?>
<calcChain xmlns="http://schemas.openxmlformats.org/spreadsheetml/2006/main">
  <c r="G15" i="1" l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14" i="1"/>
  <c r="O23" i="1"/>
  <c r="O26" i="1"/>
  <c r="O28" i="1"/>
  <c r="O25" i="1"/>
  <c r="O15" i="1"/>
  <c r="O27" i="1"/>
  <c r="O18" i="1"/>
  <c r="O17" i="1"/>
  <c r="O19" i="1"/>
  <c r="O20" i="1"/>
  <c r="O21" i="1"/>
  <c r="O14" i="1"/>
  <c r="O24" i="1"/>
  <c r="O16" i="1"/>
  <c r="N23" i="1"/>
  <c r="N26" i="1"/>
  <c r="N28" i="1"/>
  <c r="N25" i="1"/>
  <c r="N15" i="1"/>
  <c r="N27" i="1"/>
  <c r="N18" i="1"/>
  <c r="N17" i="1"/>
  <c r="N19" i="1"/>
  <c r="N20" i="1"/>
  <c r="N21" i="1"/>
  <c r="N14" i="1"/>
  <c r="N24" i="1"/>
  <c r="N16" i="1"/>
  <c r="O22" i="1"/>
  <c r="N22" i="1"/>
  <c r="I23" i="1"/>
  <c r="K23" i="1" s="1"/>
  <c r="I26" i="1"/>
  <c r="K26" i="1" s="1"/>
  <c r="I28" i="1"/>
  <c r="K28" i="1" s="1"/>
  <c r="I25" i="1"/>
  <c r="K25" i="1" s="1"/>
  <c r="I15" i="1"/>
  <c r="K15" i="1" s="1"/>
  <c r="I27" i="1"/>
  <c r="K27" i="1" s="1"/>
  <c r="I18" i="1"/>
  <c r="K18" i="1" s="1"/>
  <c r="I17" i="1"/>
  <c r="K17" i="1" s="1"/>
  <c r="I19" i="1"/>
  <c r="K19" i="1" s="1"/>
  <c r="I20" i="1"/>
  <c r="K20" i="1" s="1"/>
  <c r="I21" i="1"/>
  <c r="K21" i="1" s="1"/>
  <c r="I14" i="1"/>
  <c r="K14" i="1" s="1"/>
  <c r="I24" i="1"/>
  <c r="K24" i="1" s="1"/>
  <c r="I16" i="1"/>
  <c r="K16" i="1" s="1"/>
  <c r="I22" i="1"/>
  <c r="K22" i="1" s="1"/>
  <c r="V4" i="2"/>
  <c r="V5" i="2"/>
  <c r="V6" i="2"/>
  <c r="V7" i="2"/>
  <c r="V8" i="2"/>
  <c r="V9" i="2"/>
  <c r="V10" i="2"/>
  <c r="V11" i="2"/>
  <c r="V12" i="2"/>
  <c r="V13" i="2"/>
  <c r="V14" i="2"/>
  <c r="V15" i="2"/>
  <c r="V16" i="2"/>
  <c r="V17" i="2"/>
  <c r="V18" i="2"/>
  <c r="V19" i="2"/>
  <c r="V20" i="2"/>
  <c r="V21" i="2"/>
  <c r="V22" i="2"/>
  <c r="V23" i="2"/>
  <c r="V24" i="2"/>
  <c r="V25" i="2"/>
  <c r="V26" i="2"/>
  <c r="V27" i="2"/>
  <c r="V28" i="2"/>
  <c r="V29" i="2"/>
  <c r="V30" i="2"/>
  <c r="V31" i="2"/>
  <c r="V32" i="2"/>
  <c r="V33" i="2"/>
  <c r="V34" i="2"/>
  <c r="V35" i="2"/>
  <c r="V36" i="2"/>
  <c r="V37" i="2"/>
  <c r="V38" i="2"/>
  <c r="V39" i="2"/>
  <c r="V40" i="2"/>
  <c r="V41" i="2"/>
  <c r="V42" i="2"/>
  <c r="V43" i="2"/>
  <c r="V44" i="2"/>
  <c r="V45" i="2"/>
  <c r="V46" i="2"/>
  <c r="V47" i="2"/>
  <c r="V48" i="2"/>
  <c r="V49" i="2"/>
  <c r="V50" i="2"/>
  <c r="V51" i="2"/>
  <c r="V52" i="2"/>
  <c r="V53" i="2"/>
  <c r="V54" i="2"/>
  <c r="V55" i="2"/>
  <c r="V56" i="2"/>
  <c r="V57" i="2"/>
  <c r="V58" i="2"/>
  <c r="V59" i="2"/>
  <c r="V60" i="2"/>
  <c r="V61" i="2"/>
  <c r="V62" i="2"/>
  <c r="V63" i="2"/>
  <c r="V3" i="2"/>
</calcChain>
</file>

<file path=xl/sharedStrings.xml><?xml version="1.0" encoding="utf-8"?>
<sst xmlns="http://schemas.openxmlformats.org/spreadsheetml/2006/main" count="612" uniqueCount="90">
  <si>
    <t>Студент</t>
  </si>
  <si>
    <t>Группа</t>
  </si>
  <si>
    <t>Место</t>
  </si>
  <si>
    <t>Номер зачетной книжки</t>
  </si>
  <si>
    <t>Число текущих кредитов:</t>
  </si>
  <si>
    <t>Сумма оценок</t>
  </si>
  <si>
    <t>Количество оценок</t>
  </si>
  <si>
    <t>Минимальный балл</t>
  </si>
  <si>
    <t>ID</t>
  </si>
  <si>
    <t>Оценка из 10 баллов до пересдач</t>
  </si>
  <si>
    <t>Номер студенческого билета</t>
  </si>
  <si>
    <t>Строка учебного плана</t>
  </si>
  <si>
    <t>Текущих кредитов за испытание</t>
  </si>
  <si>
    <t>Вид испытания</t>
  </si>
  <si>
    <t>Календарный период по плану</t>
  </si>
  <si>
    <t>Неявка до пересдач</t>
  </si>
  <si>
    <t>В текущий рейтинг</t>
  </si>
  <si>
    <t>Текущих кредитов для студента</t>
  </si>
  <si>
    <t>Оценка зачет/незачет до пересдач</t>
  </si>
  <si>
    <t>Является бюджетным</t>
  </si>
  <si>
    <t>Средний балл</t>
  </si>
  <si>
    <t>Кредитно-рейтинговая оценка</t>
  </si>
  <si>
    <t>Номер Row</t>
  </si>
  <si>
    <t>Нормировочный коэффициент</t>
  </si>
  <si>
    <t xml:space="preserve">Сумма всех кредитов </t>
  </si>
  <si>
    <t>Нормированная
 кредитно-рейтинговая оценка</t>
  </si>
  <si>
    <t>Наличие задодженнстей</t>
  </si>
  <si>
    <t>Номер места</t>
  </si>
  <si>
    <t>Текущий рейтинг студентов после пересдач</t>
  </si>
  <si>
    <t>Вид записи РУП</t>
  </si>
  <si>
    <t>Вид дисциплины по ИУП</t>
  </si>
  <si>
    <t>Учебный план</t>
  </si>
  <si>
    <t>Образовательная программа студента</t>
  </si>
  <si>
    <t>Фамилия Имя Отчество</t>
  </si>
  <si>
    <t>Балакирева Елена Юрьевна</t>
  </si>
  <si>
    <t>Белова Лидия Анатолиевна</t>
  </si>
  <si>
    <t>Вдовина Евгения Михайловна</t>
  </si>
  <si>
    <t>Ганина Александра Игоревна</t>
  </si>
  <si>
    <t>Казанцев Андрей Анатольевич</t>
  </si>
  <si>
    <t>Кардашин Андрей Сергеевич</t>
  </si>
  <si>
    <t>Ким Александр Александрович</t>
  </si>
  <si>
    <t>Клименкова Ольга Дмитриевна</t>
  </si>
  <si>
    <t>Коленчук Карина Витальевна</t>
  </si>
  <si>
    <t>Мезинов Николай Сергеевич</t>
  </si>
  <si>
    <t>Никольский Всеволод Павлович</t>
  </si>
  <si>
    <t>Нуриддинов Азиз Фаррухович</t>
  </si>
  <si>
    <t>Покровский Виктор Игоревич</t>
  </si>
  <si>
    <t>Романова Ирина Ивановна</t>
  </si>
  <si>
    <t>Фролкина Мария Алексеевна</t>
  </si>
  <si>
    <t>ММКТ161</t>
  </si>
  <si>
    <t>М161ММММТ012</t>
  </si>
  <si>
    <t>Многомасштабное компьютерное моделирование</t>
  </si>
  <si>
    <t>Экзамен</t>
  </si>
  <si>
    <t>2017/2018 учебный год 2 модуль</t>
  </si>
  <si>
    <t>stCommon</t>
  </si>
  <si>
    <t>Математические методы моделирования и компьютерные технологии</t>
  </si>
  <si>
    <t>М161ММММТ004</t>
  </si>
  <si>
    <t>М161ММММТ017</t>
  </si>
  <si>
    <t>М161ММММТ009</t>
  </si>
  <si>
    <t>М161ММММТ002</t>
  </si>
  <si>
    <t>М161МИЭЛК029</t>
  </si>
  <si>
    <t>ikPlanned</t>
  </si>
  <si>
    <t>М161ММММТ010</t>
  </si>
  <si>
    <t>М161ММММТ008</t>
  </si>
  <si>
    <t>М161ММММТ014</t>
  </si>
  <si>
    <t>М161ММММТ003</t>
  </si>
  <si>
    <t>М161ММММТ005</t>
  </si>
  <si>
    <t>М161ММММТ006</t>
  </si>
  <si>
    <t>М161ММММТ022</t>
  </si>
  <si>
    <t>М161ММММТ011</t>
  </si>
  <si>
    <t>М161ММММТ015</t>
  </si>
  <si>
    <t>Модели коллективных и топологических эффектов</t>
  </si>
  <si>
    <t>stChoosen</t>
  </si>
  <si>
    <t>Некоммутативная алгебра возмущенных систем</t>
  </si>
  <si>
    <t>ikFirst</t>
  </si>
  <si>
    <t>Операторные и геометрические методы динамики</t>
  </si>
  <si>
    <t>Прикладной системный и стохастический анализ</t>
  </si>
  <si>
    <t>8 *</t>
  </si>
  <si>
    <t>2 - 3</t>
  </si>
  <si>
    <t>5 - 6</t>
  </si>
  <si>
    <t>13 - 14</t>
  </si>
  <si>
    <t>Дата выгрузки: 25.02.2018</t>
  </si>
  <si>
    <t>Период: c 2017/2018 учебный год I семестр по 2017/2018 учебный год I семестр</t>
  </si>
  <si>
    <t>Факультет/отделение: Московский институт электроники и математики им. А.Н. Тихонова</t>
  </si>
  <si>
    <t>Направление  подготовки: "Прикладная математика и информатика"</t>
  </si>
  <si>
    <t>Уровень образования, номер курса: Магистратура 2 курс</t>
  </si>
  <si>
    <t>*</t>
  </si>
  <si>
    <t xml:space="preserve"> - изучение по ИУП</t>
  </si>
  <si>
    <t>В данном рейтинге могут содержаться фамилии студентов, документы по которым находятся в процессе отчисления.</t>
  </si>
  <si>
    <t>Если Вы обнаружили расхождения, пожалуйста, обратитесь к менеджеру Хейфец Марии Николаевне mnkheyfets@hse.ru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</si>
</sst>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0"/>
      <name val="Arial Cyr"/>
      <charset val="204"/>
    </font>
    <font>
      <sz val="9"/>
      <name val="Arial Cyr"/>
      <charset val="204"/>
    </font>
    <font>
      <b/>
      <sz val="11"/>
      <name val="Arial Cyr"/>
      <charset val="204"/>
    </font>
    <font>
      <b/>
      <sz val="14"/>
      <color indexed="10"/>
      <name val="Arial Cyr"/>
      <charset val="204"/>
    </font>
    <font>
      <sz val="11"/>
      <name val="Arial Cyr"/>
      <charset val="204"/>
    </font>
    <font>
      <b/>
      <i/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textRotation="90" wrapText="1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49" fontId="1" fillId="0" borderId="0" xfId="0" applyNumberFormat="1" applyFont="1" applyAlignment="1">
      <alignment horizontal="left" vertical="center"/>
    </xf>
    <xf numFmtId="49" fontId="1" fillId="0" borderId="0" xfId="0" applyNumberFormat="1" applyFont="1" applyAlignment="1">
      <alignment horizontal="left"/>
    </xf>
    <xf numFmtId="2" fontId="2" fillId="0" borderId="0" xfId="0" applyNumberFormat="1" applyFont="1" applyAlignment="1">
      <alignment horizontal="center" vertical="center" wrapText="1"/>
    </xf>
    <xf numFmtId="2" fontId="0" fillId="0" borderId="0" xfId="0" applyNumberFormat="1" applyAlignment="1">
      <alignment horizontal="left" vertical="center"/>
    </xf>
    <xf numFmtId="2" fontId="3" fillId="0" borderId="0" xfId="0" applyNumberFormat="1" applyFont="1" applyAlignment="1">
      <alignment horizontal="left" vertical="center"/>
    </xf>
    <xf numFmtId="2" fontId="0" fillId="0" borderId="0" xfId="0" applyNumberFormat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textRotation="90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2" fillId="0" borderId="0" xfId="0" applyFont="1" applyAlignment="1">
      <alignment horizontal="center" textRotation="90" wrapText="1"/>
    </xf>
    <xf numFmtId="0" fontId="2" fillId="0" borderId="0" xfId="0" applyFont="1" applyAlignment="1">
      <alignment horizontal="right" vertical="center" wrapText="1"/>
    </xf>
    <xf numFmtId="0" fontId="0" fillId="0" borderId="0" xfId="0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textRotation="90" wrapText="1"/>
    </xf>
    <xf numFmtId="0" fontId="2" fillId="0" borderId="1" xfId="0" applyNumberFormat="1" applyFont="1" applyFill="1" applyBorder="1" applyAlignment="1">
      <alignment horizontal="center" vertical="center" textRotation="90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2" fillId="0" borderId="1" xfId="0" quotePrefix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 textRotation="90" wrapText="1"/>
    </xf>
    <xf numFmtId="0" fontId="2" fillId="0" borderId="1" xfId="0" applyNumberFormat="1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textRotation="90" wrapText="1"/>
    </xf>
    <xf numFmtId="2" fontId="0" fillId="0" borderId="1" xfId="0" applyNumberFormat="1" applyBorder="1" applyAlignment="1">
      <alignment horizontal="center"/>
    </xf>
    <xf numFmtId="0" fontId="3" fillId="0" borderId="0" xfId="0" applyFont="1" applyFill="1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0</xdr:row>
          <xdr:rowOff>85725</xdr:rowOff>
        </xdr:from>
        <xdr:to>
          <xdr:col>18</xdr:col>
          <xdr:colOff>695325</xdr:colOff>
          <xdr:row>1</xdr:row>
          <xdr:rowOff>57150</xdr:rowOff>
        </xdr:to>
        <xdr:sp macro="" textlink="">
          <xdr:nvSpPr>
            <xdr:cNvPr id="1026" name="ConfirmButton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Отчет"/>
  <dimension ref="A1:HE28"/>
  <sheetViews>
    <sheetView tabSelected="1" workbookViewId="0">
      <selection activeCell="S9" sqref="S9"/>
    </sheetView>
  </sheetViews>
  <sheetFormatPr defaultRowHeight="12.75" x14ac:dyDescent="0.2"/>
  <cols>
    <col min="1" max="1" width="9.140625" style="18"/>
    <col min="2" max="2" width="10.28515625" style="9" customWidth="1"/>
    <col min="3" max="3" width="34.7109375" style="7" customWidth="1"/>
    <col min="4" max="4" width="13.85546875" style="7" hidden="1" customWidth="1"/>
    <col min="5" max="5" width="14" style="1" customWidth="1"/>
    <col min="6" max="6" width="50.7109375" style="7" customWidth="1"/>
    <col min="7" max="7" width="10.7109375" style="1" hidden="1" customWidth="1"/>
    <col min="8" max="11" width="10.7109375" style="13" customWidth="1"/>
    <col min="12" max="13" width="10.7109375" style="1" hidden="1" customWidth="1"/>
    <col min="14" max="14" width="10.7109375" style="13" customWidth="1"/>
    <col min="15" max="15" width="10.7109375" style="1" customWidth="1"/>
    <col min="16" max="17" width="10.7109375" style="1" hidden="1" customWidth="1"/>
    <col min="18" max="22" width="10.7109375" style="26" customWidth="1"/>
    <col min="23" max="23" width="10.7109375" style="1" hidden="1" customWidth="1"/>
    <col min="24" max="65" width="10.7109375" style="1" customWidth="1"/>
    <col min="66" max="16384" width="9.140625" style="1"/>
  </cols>
  <sheetData>
    <row r="1" spans="1:213" s="6" customFormat="1" ht="22.5" customHeight="1" x14ac:dyDescent="0.2">
      <c r="A1" s="21" t="s">
        <v>28</v>
      </c>
      <c r="B1" s="19"/>
      <c r="C1" s="19"/>
      <c r="D1" s="19"/>
      <c r="E1" s="19"/>
      <c r="F1" s="7"/>
      <c r="H1" s="11"/>
      <c r="I1" s="11"/>
      <c r="J1" s="11"/>
      <c r="K1" s="11"/>
      <c r="N1" s="11"/>
      <c r="R1" s="24"/>
      <c r="S1" s="24"/>
      <c r="T1" s="24"/>
      <c r="U1" s="24"/>
      <c r="V1" s="24"/>
    </row>
    <row r="2" spans="1:213" s="5" customFormat="1" ht="15.75" customHeight="1" x14ac:dyDescent="0.2">
      <c r="A2" s="20" t="s">
        <v>81</v>
      </c>
      <c r="B2" s="19"/>
      <c r="C2" s="19"/>
      <c r="D2" s="19"/>
      <c r="E2" s="19"/>
      <c r="F2" s="7"/>
      <c r="G2" s="6"/>
      <c r="H2" s="6"/>
      <c r="I2" s="6"/>
      <c r="J2" s="6"/>
      <c r="K2" s="12"/>
      <c r="N2" s="12"/>
      <c r="R2" s="24"/>
      <c r="S2" s="24"/>
      <c r="T2" s="24"/>
      <c r="U2" s="24"/>
      <c r="V2" s="24"/>
    </row>
    <row r="3" spans="1:213" s="5" customFormat="1" ht="15.75" customHeight="1" x14ac:dyDescent="0.2">
      <c r="A3" s="20" t="s">
        <v>82</v>
      </c>
      <c r="B3" s="19"/>
      <c r="C3" s="19"/>
      <c r="D3" s="19"/>
      <c r="E3" s="19"/>
      <c r="F3" s="7"/>
      <c r="G3" s="6"/>
      <c r="H3" s="6"/>
      <c r="I3" s="6"/>
      <c r="J3" s="6"/>
      <c r="K3" s="12"/>
      <c r="N3" s="12"/>
      <c r="R3" s="24"/>
      <c r="S3" s="24"/>
      <c r="T3" s="24"/>
      <c r="U3" s="24"/>
      <c r="V3" s="24"/>
    </row>
    <row r="4" spans="1:213" s="5" customFormat="1" ht="15.75" customHeight="1" x14ac:dyDescent="0.2">
      <c r="A4" s="20" t="s">
        <v>83</v>
      </c>
      <c r="B4" s="19"/>
      <c r="C4" s="19"/>
      <c r="D4" s="19"/>
      <c r="E4" s="19"/>
      <c r="F4" s="7"/>
      <c r="G4" s="6"/>
      <c r="H4" s="6"/>
      <c r="I4" s="6"/>
      <c r="J4" s="6"/>
      <c r="K4" s="12"/>
      <c r="N4" s="12"/>
      <c r="R4" s="24"/>
      <c r="S4" s="24"/>
      <c r="T4" s="24"/>
      <c r="U4" s="24"/>
      <c r="V4" s="24"/>
    </row>
    <row r="5" spans="1:213" s="5" customFormat="1" ht="15.75" customHeight="1" x14ac:dyDescent="0.2">
      <c r="A5" s="20" t="s">
        <v>84</v>
      </c>
      <c r="B5" s="6"/>
      <c r="C5" s="6"/>
      <c r="D5" s="6"/>
      <c r="E5" s="6"/>
      <c r="F5" s="6"/>
      <c r="G5" s="6"/>
      <c r="H5" s="6"/>
      <c r="I5" s="6"/>
      <c r="J5" s="6"/>
      <c r="K5" s="12"/>
      <c r="N5" s="12"/>
      <c r="R5" s="24"/>
      <c r="S5" s="24"/>
      <c r="T5" s="24"/>
      <c r="U5" s="24"/>
      <c r="V5" s="24"/>
    </row>
    <row r="6" spans="1:213" s="5" customFormat="1" ht="15.75" customHeight="1" x14ac:dyDescent="0.2">
      <c r="A6" s="20" t="s">
        <v>85</v>
      </c>
      <c r="B6" s="8"/>
      <c r="C6" s="4"/>
      <c r="D6" s="4"/>
      <c r="E6" s="4"/>
      <c r="F6" s="4"/>
      <c r="H6" s="12"/>
      <c r="I6" s="12"/>
      <c r="J6" s="12"/>
      <c r="K6" s="12"/>
      <c r="N6" s="12"/>
      <c r="R6" s="25"/>
      <c r="S6" s="25"/>
      <c r="T6" s="25"/>
      <c r="U6" s="25"/>
      <c r="V6" s="25"/>
    </row>
    <row r="7" spans="1:213" s="5" customFormat="1" ht="15.75" customHeight="1" x14ac:dyDescent="0.2">
      <c r="A7" s="47" t="s">
        <v>88</v>
      </c>
      <c r="B7" s="8"/>
      <c r="C7" s="4"/>
      <c r="D7" s="4"/>
      <c r="E7" s="4"/>
      <c r="F7" s="4"/>
      <c r="H7" s="12"/>
      <c r="I7" s="12"/>
      <c r="J7" s="12"/>
      <c r="K7" s="12"/>
      <c r="N7" s="12"/>
      <c r="R7" s="25"/>
      <c r="S7" s="25"/>
      <c r="T7" s="25"/>
      <c r="U7" s="25"/>
      <c r="V7" s="25"/>
    </row>
    <row r="8" spans="1:213" s="5" customFormat="1" ht="15.75" customHeight="1" x14ac:dyDescent="0.2">
      <c r="A8" s="48" t="s">
        <v>89</v>
      </c>
      <c r="B8" s="8"/>
      <c r="C8" s="4"/>
      <c r="D8" s="4"/>
      <c r="E8" s="4"/>
      <c r="F8" s="4"/>
      <c r="H8" s="12"/>
      <c r="I8" s="12"/>
      <c r="J8" s="12"/>
      <c r="K8" s="12"/>
      <c r="N8" s="12"/>
      <c r="R8" s="25"/>
      <c r="S8" s="25"/>
      <c r="T8" s="25"/>
      <c r="U8" s="25"/>
      <c r="V8" s="25"/>
    </row>
    <row r="9" spans="1:213" s="5" customFormat="1" ht="15.75" customHeight="1" x14ac:dyDescent="0.2">
      <c r="A9" s="18"/>
      <c r="B9" s="8"/>
      <c r="H9" s="12"/>
      <c r="I9" s="12"/>
      <c r="J9" s="12"/>
      <c r="K9" s="12"/>
      <c r="N9" s="12"/>
      <c r="R9" s="25"/>
      <c r="S9" s="46" t="s">
        <v>86</v>
      </c>
      <c r="T9" s="25" t="s">
        <v>87</v>
      </c>
      <c r="U9" s="25"/>
      <c r="V9" s="25"/>
    </row>
    <row r="10" spans="1:213" s="2" customFormat="1" ht="20.25" customHeight="1" x14ac:dyDescent="0.2">
      <c r="A10" s="27" t="s">
        <v>2</v>
      </c>
      <c r="B10" s="28" t="s">
        <v>3</v>
      </c>
      <c r="C10" s="27" t="s">
        <v>0</v>
      </c>
      <c r="D10" s="27" t="s">
        <v>8</v>
      </c>
      <c r="E10" s="27" t="s">
        <v>1</v>
      </c>
      <c r="F10" s="27" t="s">
        <v>32</v>
      </c>
      <c r="G10" s="29"/>
      <c r="H10" s="42" t="s">
        <v>21</v>
      </c>
      <c r="I10" s="43" t="s">
        <v>23</v>
      </c>
      <c r="J10" s="43" t="s">
        <v>24</v>
      </c>
      <c r="K10" s="42" t="s">
        <v>25</v>
      </c>
      <c r="L10" s="44" t="s">
        <v>5</v>
      </c>
      <c r="M10" s="44" t="s">
        <v>6</v>
      </c>
      <c r="N10" s="42" t="s">
        <v>20</v>
      </c>
      <c r="O10" s="44" t="s">
        <v>7</v>
      </c>
      <c r="P10" s="44" t="s">
        <v>26</v>
      </c>
      <c r="Q10" s="44" t="s">
        <v>27</v>
      </c>
      <c r="R10" s="30" t="s">
        <v>53</v>
      </c>
      <c r="S10" s="31"/>
      <c r="T10" s="31"/>
      <c r="U10" s="31"/>
      <c r="V10" s="31"/>
    </row>
    <row r="11" spans="1:213" s="2" customFormat="1" ht="20.25" customHeight="1" x14ac:dyDescent="0.2">
      <c r="A11" s="27"/>
      <c r="B11" s="28"/>
      <c r="C11" s="27"/>
      <c r="D11" s="27"/>
      <c r="E11" s="27"/>
      <c r="F11" s="27"/>
      <c r="G11" s="29"/>
      <c r="H11" s="42"/>
      <c r="I11" s="43"/>
      <c r="J11" s="43"/>
      <c r="K11" s="42"/>
      <c r="L11" s="44"/>
      <c r="M11" s="44"/>
      <c r="N11" s="42"/>
      <c r="O11" s="44"/>
      <c r="P11" s="44"/>
      <c r="Q11" s="44"/>
      <c r="R11" s="30" t="s">
        <v>52</v>
      </c>
      <c r="S11" s="31"/>
      <c r="T11" s="31"/>
      <c r="U11" s="31"/>
      <c r="V11" s="31"/>
    </row>
    <row r="12" spans="1:213" s="3" customFormat="1" ht="200.1" customHeight="1" x14ac:dyDescent="0.2">
      <c r="A12" s="27"/>
      <c r="B12" s="28"/>
      <c r="C12" s="27"/>
      <c r="D12" s="27"/>
      <c r="E12" s="27"/>
      <c r="F12" s="27"/>
      <c r="G12" s="32" t="s">
        <v>22</v>
      </c>
      <c r="H12" s="42"/>
      <c r="I12" s="43"/>
      <c r="J12" s="43"/>
      <c r="K12" s="42"/>
      <c r="L12" s="44"/>
      <c r="M12" s="44"/>
      <c r="N12" s="42"/>
      <c r="O12" s="44"/>
      <c r="P12" s="44"/>
      <c r="Q12" s="44"/>
      <c r="R12" s="33" t="s">
        <v>51</v>
      </c>
      <c r="S12" s="33" t="s">
        <v>71</v>
      </c>
      <c r="T12" s="33" t="s">
        <v>73</v>
      </c>
      <c r="U12" s="33" t="s">
        <v>75</v>
      </c>
      <c r="V12" s="33" t="s">
        <v>76</v>
      </c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  <c r="AT12" s="22"/>
      <c r="AU12" s="22"/>
      <c r="AV12" s="22"/>
      <c r="AW12" s="22"/>
      <c r="AX12" s="22"/>
      <c r="AY12" s="22"/>
      <c r="AZ12" s="22"/>
      <c r="BA12" s="22"/>
      <c r="BB12" s="22"/>
      <c r="BC12" s="22"/>
      <c r="BD12" s="22"/>
      <c r="BE12" s="22"/>
      <c r="BF12" s="22"/>
      <c r="BG12" s="22"/>
      <c r="BH12" s="22"/>
      <c r="BI12" s="22"/>
      <c r="BJ12" s="22"/>
      <c r="BK12" s="22"/>
      <c r="BL12" s="22"/>
      <c r="BM12" s="22"/>
      <c r="BN12" s="22"/>
      <c r="BO12" s="22"/>
      <c r="BP12" s="22"/>
      <c r="BQ12" s="22"/>
      <c r="BR12" s="22"/>
      <c r="BS12" s="22"/>
      <c r="BT12" s="22"/>
      <c r="BU12" s="22"/>
      <c r="BV12" s="22"/>
      <c r="BW12" s="22"/>
      <c r="BX12" s="22"/>
      <c r="BY12" s="22"/>
      <c r="BZ12" s="22"/>
      <c r="CA12" s="22"/>
      <c r="CB12" s="22"/>
      <c r="CC12" s="22"/>
      <c r="CD12" s="22"/>
      <c r="CE12" s="22"/>
      <c r="CF12" s="22"/>
      <c r="CG12" s="22"/>
      <c r="CH12" s="22"/>
      <c r="CI12" s="22"/>
      <c r="CJ12" s="22"/>
      <c r="CK12" s="22"/>
      <c r="CL12" s="22"/>
      <c r="CM12" s="22"/>
      <c r="CN12" s="22"/>
      <c r="CO12" s="22"/>
      <c r="CP12" s="22"/>
      <c r="CQ12" s="22"/>
      <c r="CR12" s="22"/>
      <c r="CS12" s="22"/>
      <c r="CT12" s="22"/>
      <c r="CU12" s="22"/>
      <c r="CV12" s="22"/>
      <c r="CW12" s="22"/>
      <c r="CX12" s="22"/>
      <c r="CY12" s="22"/>
      <c r="CZ12" s="22"/>
      <c r="DA12" s="22"/>
      <c r="DB12" s="22"/>
      <c r="DC12" s="22"/>
      <c r="DD12" s="22"/>
      <c r="DE12" s="22"/>
      <c r="DF12" s="22"/>
      <c r="DG12" s="22"/>
      <c r="DH12" s="22"/>
      <c r="DI12" s="22"/>
      <c r="DJ12" s="22"/>
      <c r="DK12" s="22"/>
      <c r="DL12" s="22"/>
      <c r="DM12" s="22"/>
      <c r="DN12" s="22"/>
      <c r="DO12" s="22"/>
      <c r="DP12" s="22"/>
      <c r="DQ12" s="22"/>
      <c r="DR12" s="22"/>
      <c r="DS12" s="22"/>
      <c r="DT12" s="22"/>
      <c r="DU12" s="22"/>
      <c r="DV12" s="22"/>
      <c r="DW12" s="22"/>
      <c r="DX12" s="22"/>
      <c r="DY12" s="22"/>
      <c r="DZ12" s="22"/>
      <c r="EA12" s="22"/>
      <c r="EB12" s="22"/>
      <c r="EC12" s="22"/>
      <c r="ED12" s="22"/>
      <c r="EE12" s="22"/>
      <c r="EF12" s="22"/>
      <c r="EG12" s="22"/>
      <c r="EH12" s="22"/>
      <c r="EI12" s="22"/>
      <c r="EJ12" s="22"/>
      <c r="EK12" s="22"/>
      <c r="EL12" s="22"/>
      <c r="EM12" s="22"/>
      <c r="EN12" s="22"/>
      <c r="EO12" s="22"/>
      <c r="EP12" s="22"/>
      <c r="EQ12" s="22"/>
      <c r="ER12" s="22"/>
      <c r="ES12" s="22"/>
      <c r="ET12" s="22"/>
      <c r="EU12" s="22"/>
      <c r="EV12" s="22"/>
      <c r="EW12" s="22"/>
      <c r="EX12" s="22"/>
      <c r="EY12" s="22"/>
      <c r="EZ12" s="22"/>
      <c r="FA12" s="22"/>
      <c r="FB12" s="22"/>
      <c r="FC12" s="22"/>
      <c r="FD12" s="22"/>
      <c r="FE12" s="22"/>
      <c r="FF12" s="22"/>
      <c r="FG12" s="22"/>
      <c r="FH12" s="22"/>
      <c r="FI12" s="22"/>
      <c r="FJ12" s="22"/>
      <c r="FK12" s="22"/>
      <c r="FL12" s="22"/>
      <c r="FM12" s="22"/>
      <c r="FN12" s="22"/>
      <c r="FO12" s="22"/>
      <c r="FP12" s="22"/>
      <c r="FQ12" s="22"/>
      <c r="FR12" s="22"/>
      <c r="FS12" s="22"/>
      <c r="FT12" s="22"/>
      <c r="FU12" s="22"/>
      <c r="FV12" s="22"/>
      <c r="FW12" s="22"/>
      <c r="FX12" s="22"/>
      <c r="FY12" s="22"/>
      <c r="FZ12" s="22"/>
      <c r="GA12" s="22"/>
      <c r="GB12" s="22"/>
      <c r="GC12" s="22"/>
      <c r="GD12" s="22"/>
      <c r="GE12" s="22"/>
      <c r="GF12" s="22"/>
      <c r="GG12" s="22"/>
      <c r="GH12" s="22"/>
      <c r="GI12" s="22"/>
      <c r="GJ12" s="22"/>
      <c r="GK12" s="22"/>
      <c r="GL12" s="22"/>
      <c r="GM12" s="22"/>
      <c r="GN12" s="22"/>
      <c r="GO12" s="22"/>
      <c r="GP12" s="22"/>
      <c r="GQ12" s="22"/>
      <c r="GR12" s="22"/>
      <c r="GS12" s="22"/>
      <c r="GT12" s="22"/>
      <c r="GU12" s="22"/>
      <c r="GV12" s="22"/>
      <c r="GW12" s="22"/>
      <c r="GX12" s="22"/>
      <c r="GY12" s="22"/>
      <c r="GZ12" s="22"/>
      <c r="HA12" s="22"/>
      <c r="HB12" s="22"/>
      <c r="HC12" s="22"/>
      <c r="HD12" s="22"/>
      <c r="HE12" s="22"/>
    </row>
    <row r="13" spans="1:213" s="10" customFormat="1" ht="18.75" customHeight="1" x14ac:dyDescent="0.2">
      <c r="A13" s="23" t="s">
        <v>4</v>
      </c>
      <c r="B13" s="23"/>
      <c r="C13" s="23"/>
      <c r="D13" s="23"/>
      <c r="E13" s="23"/>
      <c r="F13" s="23"/>
      <c r="G13" s="29"/>
      <c r="H13" s="42"/>
      <c r="I13" s="43"/>
      <c r="J13" s="43"/>
      <c r="K13" s="42"/>
      <c r="L13" s="44"/>
      <c r="M13" s="44"/>
      <c r="N13" s="42"/>
      <c r="O13" s="44"/>
      <c r="P13" s="44"/>
      <c r="Q13" s="44"/>
      <c r="R13" s="34">
        <v>3</v>
      </c>
      <c r="S13" s="34">
        <v>3</v>
      </c>
      <c r="T13" s="34">
        <v>4</v>
      </c>
      <c r="U13" s="34">
        <v>4</v>
      </c>
      <c r="V13" s="34">
        <v>4</v>
      </c>
    </row>
    <row r="14" spans="1:213" x14ac:dyDescent="0.2">
      <c r="A14" s="35">
        <v>1</v>
      </c>
      <c r="B14" s="36" t="s">
        <v>70</v>
      </c>
      <c r="C14" s="37" t="s">
        <v>46</v>
      </c>
      <c r="D14" s="37">
        <v>1641136402</v>
      </c>
      <c r="E14" s="38" t="s">
        <v>49</v>
      </c>
      <c r="F14" s="37" t="s">
        <v>55</v>
      </c>
      <c r="G14" s="38">
        <f>MATCH(D14,Данные!$D:$D,0)</f>
        <v>17</v>
      </c>
      <c r="H14" s="45">
        <v>125</v>
      </c>
      <c r="I14" s="45">
        <f>IF(J14 &gt; 0, MAX(J$14:J$28) / J14, 0)</f>
        <v>1.2857142857142858</v>
      </c>
      <c r="J14" s="45">
        <v>14</v>
      </c>
      <c r="K14" s="45">
        <f>H14*I14</f>
        <v>160.71428571428572</v>
      </c>
      <c r="L14" s="38">
        <v>36</v>
      </c>
      <c r="M14" s="38">
        <v>4</v>
      </c>
      <c r="N14" s="45">
        <f>IF(M14 &gt; 0,L14/M14,0)</f>
        <v>9</v>
      </c>
      <c r="O14" s="38">
        <f>MIN($R14:V14)</f>
        <v>8</v>
      </c>
      <c r="P14" s="38"/>
      <c r="Q14" s="38">
        <v>4</v>
      </c>
      <c r="R14" s="41">
        <v>10</v>
      </c>
      <c r="S14" s="41">
        <v>9</v>
      </c>
      <c r="T14" s="41"/>
      <c r="U14" s="41">
        <v>9</v>
      </c>
      <c r="V14" s="41">
        <v>8</v>
      </c>
      <c r="W14" s="1">
        <v>1</v>
      </c>
    </row>
    <row r="15" spans="1:213" x14ac:dyDescent="0.2">
      <c r="A15" s="39" t="s">
        <v>78</v>
      </c>
      <c r="B15" s="36" t="s">
        <v>63</v>
      </c>
      <c r="C15" s="37" t="s">
        <v>39</v>
      </c>
      <c r="D15" s="37">
        <v>1641136301</v>
      </c>
      <c r="E15" s="38" t="s">
        <v>49</v>
      </c>
      <c r="F15" s="37" t="s">
        <v>55</v>
      </c>
      <c r="G15" s="38">
        <f>MATCH(D15,Данные!$D:$D,0)</f>
        <v>10</v>
      </c>
      <c r="H15" s="45">
        <v>122</v>
      </c>
      <c r="I15" s="45">
        <f>IF(J15 &gt; 0, MAX(J$14:J$28) / J15, 0)</f>
        <v>1.2857142857142858</v>
      </c>
      <c r="J15" s="45">
        <v>14</v>
      </c>
      <c r="K15" s="45">
        <f>H15*I15</f>
        <v>156.85714285714286</v>
      </c>
      <c r="L15" s="38">
        <v>35</v>
      </c>
      <c r="M15" s="38">
        <v>4</v>
      </c>
      <c r="N15" s="45">
        <f>IF(M15 &gt; 0,L15/M15,0)</f>
        <v>8.75</v>
      </c>
      <c r="O15" s="38">
        <f>MIN($R15:V15)</f>
        <v>8</v>
      </c>
      <c r="P15" s="38"/>
      <c r="Q15" s="38">
        <v>4</v>
      </c>
      <c r="R15" s="41">
        <v>8</v>
      </c>
      <c r="S15" s="41">
        <v>10</v>
      </c>
      <c r="T15" s="41"/>
      <c r="U15" s="41">
        <v>9</v>
      </c>
      <c r="V15" s="41">
        <v>8</v>
      </c>
      <c r="W15" s="1">
        <v>2</v>
      </c>
    </row>
    <row r="16" spans="1:213" x14ac:dyDescent="0.2">
      <c r="A16" s="40"/>
      <c r="B16" s="36" t="s">
        <v>57</v>
      </c>
      <c r="C16" s="37" t="s">
        <v>48</v>
      </c>
      <c r="D16" s="37">
        <v>1641136429</v>
      </c>
      <c r="E16" s="38" t="s">
        <v>49</v>
      </c>
      <c r="F16" s="37" t="s">
        <v>55</v>
      </c>
      <c r="G16" s="38">
        <f>MATCH(D16,Данные!$D:$D,0)</f>
        <v>5</v>
      </c>
      <c r="H16" s="45">
        <v>122</v>
      </c>
      <c r="I16" s="45">
        <f>IF(J16 &gt; 0, MAX(J$14:J$28) / J16, 0)</f>
        <v>1.2857142857142858</v>
      </c>
      <c r="J16" s="45">
        <v>14</v>
      </c>
      <c r="K16" s="45">
        <f>H16*I16</f>
        <v>156.85714285714286</v>
      </c>
      <c r="L16" s="38">
        <v>35</v>
      </c>
      <c r="M16" s="38">
        <v>4</v>
      </c>
      <c r="N16" s="45">
        <f>IF(M16 &gt; 0,L16/M16,0)</f>
        <v>8.75</v>
      </c>
      <c r="O16" s="38">
        <f>MIN($R16:V16)</f>
        <v>8</v>
      </c>
      <c r="P16" s="38"/>
      <c r="Q16" s="38">
        <v>4</v>
      </c>
      <c r="R16" s="41">
        <v>8</v>
      </c>
      <c r="S16" s="41">
        <v>10</v>
      </c>
      <c r="T16" s="41"/>
      <c r="U16" s="41">
        <v>8</v>
      </c>
      <c r="V16" s="41">
        <v>9</v>
      </c>
      <c r="W16" s="1">
        <v>3</v>
      </c>
    </row>
    <row r="17" spans="1:23" x14ac:dyDescent="0.2">
      <c r="A17" s="35">
        <v>4</v>
      </c>
      <c r="B17" s="36" t="s">
        <v>69</v>
      </c>
      <c r="C17" s="37" t="s">
        <v>42</v>
      </c>
      <c r="D17" s="37">
        <v>1641136341</v>
      </c>
      <c r="E17" s="38" t="s">
        <v>49</v>
      </c>
      <c r="F17" s="37" t="s">
        <v>55</v>
      </c>
      <c r="G17" s="38">
        <f>MATCH(D17,Данные!$D:$D,0)</f>
        <v>16</v>
      </c>
      <c r="H17" s="45">
        <v>119</v>
      </c>
      <c r="I17" s="45">
        <f>IF(J17 &gt; 0, MAX(J$14:J$28) / J17, 0)</f>
        <v>1.2857142857142858</v>
      </c>
      <c r="J17" s="45">
        <v>14</v>
      </c>
      <c r="K17" s="45">
        <f>H17*I17</f>
        <v>153</v>
      </c>
      <c r="L17" s="38">
        <v>34</v>
      </c>
      <c r="M17" s="38">
        <v>4</v>
      </c>
      <c r="N17" s="45">
        <f>IF(M17 &gt; 0,L17/M17,0)</f>
        <v>8.5</v>
      </c>
      <c r="O17" s="38">
        <f>MIN($R17:V17)</f>
        <v>8</v>
      </c>
      <c r="P17" s="38"/>
      <c r="Q17" s="38">
        <v>4</v>
      </c>
      <c r="R17" s="41">
        <v>9</v>
      </c>
      <c r="S17" s="41">
        <v>8</v>
      </c>
      <c r="T17" s="41"/>
      <c r="U17" s="41">
        <v>8</v>
      </c>
      <c r="V17" s="41">
        <v>9</v>
      </c>
      <c r="W17" s="1">
        <v>4</v>
      </c>
    </row>
    <row r="18" spans="1:23" x14ac:dyDescent="0.2">
      <c r="A18" s="39" t="s">
        <v>79</v>
      </c>
      <c r="B18" s="36" t="s">
        <v>62</v>
      </c>
      <c r="C18" s="37" t="s">
        <v>41</v>
      </c>
      <c r="D18" s="37">
        <v>1641136328</v>
      </c>
      <c r="E18" s="38" t="s">
        <v>49</v>
      </c>
      <c r="F18" s="37" t="s">
        <v>55</v>
      </c>
      <c r="G18" s="38">
        <f>MATCH(D18,Данные!$D:$D,0)</f>
        <v>9</v>
      </c>
      <c r="H18" s="45">
        <v>116</v>
      </c>
      <c r="I18" s="45">
        <f>IF(J18 &gt; 0, MAX(J$14:J$28) / J18, 0)</f>
        <v>1.2857142857142858</v>
      </c>
      <c r="J18" s="45">
        <v>14</v>
      </c>
      <c r="K18" s="45">
        <f>H18*I18</f>
        <v>149.14285714285717</v>
      </c>
      <c r="L18" s="38">
        <v>33</v>
      </c>
      <c r="M18" s="38">
        <v>4</v>
      </c>
      <c r="N18" s="45">
        <f>IF(M18 &gt; 0,L18/M18,0)</f>
        <v>8.25</v>
      </c>
      <c r="O18" s="38">
        <f>MIN($R18:V18)</f>
        <v>7</v>
      </c>
      <c r="P18" s="38"/>
      <c r="Q18" s="38">
        <v>4</v>
      </c>
      <c r="R18" s="41">
        <v>8</v>
      </c>
      <c r="S18" s="41">
        <v>8</v>
      </c>
      <c r="T18" s="41"/>
      <c r="U18" s="41">
        <v>10</v>
      </c>
      <c r="V18" s="41">
        <v>7</v>
      </c>
      <c r="W18" s="1">
        <v>5</v>
      </c>
    </row>
    <row r="19" spans="1:23" x14ac:dyDescent="0.2">
      <c r="A19" s="40"/>
      <c r="B19" s="36" t="s">
        <v>50</v>
      </c>
      <c r="C19" s="37" t="s">
        <v>43</v>
      </c>
      <c r="D19" s="37">
        <v>1641136354</v>
      </c>
      <c r="E19" s="38" t="s">
        <v>49</v>
      </c>
      <c r="F19" s="37" t="s">
        <v>55</v>
      </c>
      <c r="G19" s="38">
        <f>MATCH(D19,Данные!$D:$D,0)</f>
        <v>3</v>
      </c>
      <c r="H19" s="45">
        <v>116</v>
      </c>
      <c r="I19" s="45">
        <f>IF(J19 &gt; 0, MAX(J$14:J$28) / J19, 0)</f>
        <v>1.2857142857142858</v>
      </c>
      <c r="J19" s="45">
        <v>14</v>
      </c>
      <c r="K19" s="45">
        <f>H19*I19</f>
        <v>149.14285714285717</v>
      </c>
      <c r="L19" s="38">
        <v>33</v>
      </c>
      <c r="M19" s="38">
        <v>4</v>
      </c>
      <c r="N19" s="45">
        <f>IF(M19 &gt; 0,L19/M19,0)</f>
        <v>8.25</v>
      </c>
      <c r="O19" s="38">
        <f>MIN($R19:V19)</f>
        <v>8</v>
      </c>
      <c r="P19" s="38"/>
      <c r="Q19" s="38">
        <v>4</v>
      </c>
      <c r="R19" s="41">
        <v>8</v>
      </c>
      <c r="S19" s="41">
        <v>8</v>
      </c>
      <c r="T19" s="41"/>
      <c r="U19" s="41">
        <v>8</v>
      </c>
      <c r="V19" s="41">
        <v>9</v>
      </c>
      <c r="W19" s="1">
        <v>6</v>
      </c>
    </row>
    <row r="20" spans="1:23" x14ac:dyDescent="0.2">
      <c r="A20" s="35">
        <v>7</v>
      </c>
      <c r="B20" s="36" t="s">
        <v>64</v>
      </c>
      <c r="C20" s="37" t="s">
        <v>44</v>
      </c>
      <c r="D20" s="37">
        <v>1641136387</v>
      </c>
      <c r="E20" s="38" t="s">
        <v>49</v>
      </c>
      <c r="F20" s="37" t="s">
        <v>55</v>
      </c>
      <c r="G20" s="38">
        <f>MATCH(D20,Данные!$D:$D,0)</f>
        <v>11</v>
      </c>
      <c r="H20" s="45">
        <v>115</v>
      </c>
      <c r="I20" s="45">
        <f>IF(J20 &gt; 0, MAX(J$14:J$28) / J20, 0)</f>
        <v>1.2857142857142858</v>
      </c>
      <c r="J20" s="45">
        <v>14</v>
      </c>
      <c r="K20" s="45">
        <f>H20*I20</f>
        <v>147.85714285714286</v>
      </c>
      <c r="L20" s="38">
        <v>33</v>
      </c>
      <c r="M20" s="38">
        <v>4</v>
      </c>
      <c r="N20" s="45">
        <f>IF(M20 &gt; 0,L20/M20,0)</f>
        <v>8.25</v>
      </c>
      <c r="O20" s="38">
        <f>MIN($R20:V20)</f>
        <v>7</v>
      </c>
      <c r="P20" s="38"/>
      <c r="Q20" s="38">
        <v>4</v>
      </c>
      <c r="R20" s="41">
        <v>10</v>
      </c>
      <c r="S20" s="41">
        <v>7</v>
      </c>
      <c r="T20" s="41"/>
      <c r="U20" s="41">
        <v>8</v>
      </c>
      <c r="V20" s="41">
        <v>8</v>
      </c>
      <c r="W20" s="1">
        <v>7</v>
      </c>
    </row>
    <row r="21" spans="1:23" x14ac:dyDescent="0.2">
      <c r="A21" s="35">
        <v>8</v>
      </c>
      <c r="B21" s="36" t="s">
        <v>68</v>
      </c>
      <c r="C21" s="37" t="s">
        <v>45</v>
      </c>
      <c r="D21" s="37">
        <v>1663473745</v>
      </c>
      <c r="E21" s="38" t="s">
        <v>49</v>
      </c>
      <c r="F21" s="37" t="s">
        <v>55</v>
      </c>
      <c r="G21" s="38">
        <f>MATCH(D21,Данные!$D:$D,0)</f>
        <v>15</v>
      </c>
      <c r="H21" s="45">
        <v>113</v>
      </c>
      <c r="I21" s="45">
        <f>IF(J21 &gt; 0, MAX(J$14:J$28) / J21, 0)</f>
        <v>1.2857142857142858</v>
      </c>
      <c r="J21" s="45">
        <v>14</v>
      </c>
      <c r="K21" s="45">
        <f>H21*I21</f>
        <v>145.28571428571431</v>
      </c>
      <c r="L21" s="38">
        <v>32</v>
      </c>
      <c r="M21" s="38">
        <v>4</v>
      </c>
      <c r="N21" s="45">
        <f>IF(M21 &gt; 0,L21/M21,0)</f>
        <v>8</v>
      </c>
      <c r="O21" s="38">
        <f>MIN($R21:V21)</f>
        <v>7</v>
      </c>
      <c r="P21" s="38"/>
      <c r="Q21" s="38">
        <v>4</v>
      </c>
      <c r="R21" s="41">
        <v>8</v>
      </c>
      <c r="S21" s="41">
        <v>7</v>
      </c>
      <c r="T21" s="41"/>
      <c r="U21" s="41">
        <v>8</v>
      </c>
      <c r="V21" s="41">
        <v>9</v>
      </c>
      <c r="W21" s="1">
        <v>8</v>
      </c>
    </row>
    <row r="22" spans="1:23" x14ac:dyDescent="0.2">
      <c r="A22" s="35">
        <v>9</v>
      </c>
      <c r="B22" s="36" t="s">
        <v>59</v>
      </c>
      <c r="C22" s="37" t="s">
        <v>34</v>
      </c>
      <c r="D22" s="37">
        <v>1641136216</v>
      </c>
      <c r="E22" s="38" t="s">
        <v>49</v>
      </c>
      <c r="F22" s="37" t="s">
        <v>55</v>
      </c>
      <c r="G22" s="38">
        <f>MATCH(D22,Данные!$D:$D,0)</f>
        <v>7</v>
      </c>
      <c r="H22" s="45">
        <v>110</v>
      </c>
      <c r="I22" s="45">
        <f>IF(J22 &gt; 0, MAX(J$14:J$28) / J22, 0)</f>
        <v>1.2857142857142858</v>
      </c>
      <c r="J22" s="45">
        <v>14</v>
      </c>
      <c r="K22" s="45">
        <f>H22*I22</f>
        <v>141.42857142857144</v>
      </c>
      <c r="L22" s="38">
        <v>31</v>
      </c>
      <c r="M22" s="38">
        <v>4</v>
      </c>
      <c r="N22" s="45">
        <f>IF(M22 &gt; 0,L22/M22,0)</f>
        <v>7.75</v>
      </c>
      <c r="O22" s="38">
        <f>MIN($R22:V22)</f>
        <v>6</v>
      </c>
      <c r="P22" s="38"/>
      <c r="Q22" s="38">
        <v>4</v>
      </c>
      <c r="R22" s="41">
        <v>8</v>
      </c>
      <c r="S22" s="41">
        <v>6</v>
      </c>
      <c r="T22" s="41"/>
      <c r="U22" s="41">
        <v>8</v>
      </c>
      <c r="V22" s="41">
        <v>9</v>
      </c>
      <c r="W22" s="1">
        <v>9</v>
      </c>
    </row>
    <row r="23" spans="1:23" x14ac:dyDescent="0.2">
      <c r="A23" s="35">
        <v>10</v>
      </c>
      <c r="B23" s="36" t="s">
        <v>65</v>
      </c>
      <c r="C23" s="37" t="s">
        <v>35</v>
      </c>
      <c r="D23" s="37">
        <v>1641136233</v>
      </c>
      <c r="E23" s="38" t="s">
        <v>49</v>
      </c>
      <c r="F23" s="37" t="s">
        <v>55</v>
      </c>
      <c r="G23" s="38">
        <f>MATCH(D23,Данные!$D:$D,0)</f>
        <v>12</v>
      </c>
      <c r="H23" s="45">
        <v>107</v>
      </c>
      <c r="I23" s="45">
        <f>IF(J23 &gt; 0, MAX(J$14:J$28) / J23, 0)</f>
        <v>1.2857142857142858</v>
      </c>
      <c r="J23" s="45">
        <v>14</v>
      </c>
      <c r="K23" s="45">
        <f>H23*I23</f>
        <v>137.57142857142858</v>
      </c>
      <c r="L23" s="38">
        <v>31</v>
      </c>
      <c r="M23" s="38">
        <v>4</v>
      </c>
      <c r="N23" s="45">
        <f>IF(M23 &gt; 0,L23/M23,0)</f>
        <v>7.75</v>
      </c>
      <c r="O23" s="38">
        <f>MIN($R23:V23)</f>
        <v>5</v>
      </c>
      <c r="P23" s="38"/>
      <c r="Q23" s="38">
        <v>4</v>
      </c>
      <c r="R23" s="41">
        <v>9</v>
      </c>
      <c r="S23" s="41">
        <v>8</v>
      </c>
      <c r="T23" s="41"/>
      <c r="U23" s="41">
        <v>9</v>
      </c>
      <c r="V23" s="41">
        <v>5</v>
      </c>
      <c r="W23" s="1">
        <v>10</v>
      </c>
    </row>
    <row r="24" spans="1:23" x14ac:dyDescent="0.2">
      <c r="A24" s="35">
        <v>11</v>
      </c>
      <c r="B24" s="36" t="s">
        <v>60</v>
      </c>
      <c r="C24" s="37" t="s">
        <v>47</v>
      </c>
      <c r="D24" s="37">
        <v>1796841828</v>
      </c>
      <c r="E24" s="38" t="s">
        <v>49</v>
      </c>
      <c r="F24" s="37" t="s">
        <v>55</v>
      </c>
      <c r="G24" s="38">
        <f>MATCH(D24,Данные!$D:$D,0)</f>
        <v>8</v>
      </c>
      <c r="H24" s="45">
        <v>136</v>
      </c>
      <c r="I24" s="45">
        <f>IF(J24 &gt; 0, MAX(J$14:J$28) / J24, 0)</f>
        <v>1</v>
      </c>
      <c r="J24" s="45">
        <v>18</v>
      </c>
      <c r="K24" s="45">
        <f>H24*I24</f>
        <v>136</v>
      </c>
      <c r="L24" s="38">
        <v>37</v>
      </c>
      <c r="M24" s="38">
        <v>5</v>
      </c>
      <c r="N24" s="45">
        <f>IF(M24 &gt; 0,L24/M24,0)</f>
        <v>7.4</v>
      </c>
      <c r="O24" s="38">
        <f>MIN($R24:V24)</f>
        <v>6</v>
      </c>
      <c r="P24" s="38"/>
      <c r="Q24" s="38">
        <v>5</v>
      </c>
      <c r="R24" s="41">
        <v>6</v>
      </c>
      <c r="S24" s="41">
        <v>6</v>
      </c>
      <c r="T24" s="41" t="s">
        <v>77</v>
      </c>
      <c r="U24" s="41">
        <v>9</v>
      </c>
      <c r="V24" s="41">
        <v>8</v>
      </c>
      <c r="W24" s="1">
        <v>11</v>
      </c>
    </row>
    <row r="25" spans="1:23" x14ac:dyDescent="0.2">
      <c r="A25" s="35">
        <v>12</v>
      </c>
      <c r="B25" s="36" t="s">
        <v>67</v>
      </c>
      <c r="C25" s="37" t="s">
        <v>38</v>
      </c>
      <c r="D25" s="37">
        <v>1641136275</v>
      </c>
      <c r="E25" s="38" t="s">
        <v>49</v>
      </c>
      <c r="F25" s="37" t="s">
        <v>55</v>
      </c>
      <c r="G25" s="38">
        <f>MATCH(D25,Данные!$D:$D,0)</f>
        <v>14</v>
      </c>
      <c r="H25" s="45">
        <v>103</v>
      </c>
      <c r="I25" s="45">
        <f>IF(J25 &gt; 0, MAX(J$14:J$28) / J25, 0)</f>
        <v>1.2857142857142858</v>
      </c>
      <c r="J25" s="45">
        <v>14</v>
      </c>
      <c r="K25" s="45">
        <f>H25*I25</f>
        <v>132.42857142857144</v>
      </c>
      <c r="L25" s="38">
        <v>29</v>
      </c>
      <c r="M25" s="38">
        <v>4</v>
      </c>
      <c r="N25" s="45">
        <f>IF(M25 &gt; 0,L25/M25,0)</f>
        <v>7.25</v>
      </c>
      <c r="O25" s="38">
        <f>MIN($R25:V25)</f>
        <v>6</v>
      </c>
      <c r="P25" s="38"/>
      <c r="Q25" s="38">
        <v>4</v>
      </c>
      <c r="R25" s="41">
        <v>7</v>
      </c>
      <c r="S25" s="41">
        <v>6</v>
      </c>
      <c r="T25" s="41"/>
      <c r="U25" s="41">
        <v>8</v>
      </c>
      <c r="V25" s="41">
        <v>8</v>
      </c>
      <c r="W25" s="1">
        <v>12</v>
      </c>
    </row>
    <row r="26" spans="1:23" x14ac:dyDescent="0.2">
      <c r="A26" s="39" t="s">
        <v>80</v>
      </c>
      <c r="B26" s="36" t="s">
        <v>56</v>
      </c>
      <c r="C26" s="37" t="s">
        <v>36</v>
      </c>
      <c r="D26" s="37">
        <v>1641136247</v>
      </c>
      <c r="E26" s="38" t="s">
        <v>49</v>
      </c>
      <c r="F26" s="37" t="s">
        <v>55</v>
      </c>
      <c r="G26" s="38">
        <f>MATCH(D26,Данные!$D:$D,0)</f>
        <v>4</v>
      </c>
      <c r="H26" s="45">
        <v>81</v>
      </c>
      <c r="I26" s="45">
        <f>IF(J26 &gt; 0, MAX(J$14:J$28) / J26, 0)</f>
        <v>1.2857142857142858</v>
      </c>
      <c r="J26" s="45">
        <v>14</v>
      </c>
      <c r="K26" s="45">
        <f>H26*I26</f>
        <v>104.14285714285715</v>
      </c>
      <c r="L26" s="38">
        <v>23</v>
      </c>
      <c r="M26" s="38">
        <v>4</v>
      </c>
      <c r="N26" s="45">
        <f>IF(M26 &gt; 0,L26/M26,0)</f>
        <v>5.75</v>
      </c>
      <c r="O26" s="38">
        <f>MIN($R26:V26)</f>
        <v>4</v>
      </c>
      <c r="P26" s="38"/>
      <c r="Q26" s="38">
        <v>4</v>
      </c>
      <c r="R26" s="41">
        <v>6</v>
      </c>
      <c r="S26" s="41">
        <v>5</v>
      </c>
      <c r="T26" s="41"/>
      <c r="U26" s="41">
        <v>8</v>
      </c>
      <c r="V26" s="41">
        <v>4</v>
      </c>
      <c r="W26" s="1">
        <v>13</v>
      </c>
    </row>
    <row r="27" spans="1:23" x14ac:dyDescent="0.2">
      <c r="A27" s="40"/>
      <c r="B27" s="36" t="s">
        <v>58</v>
      </c>
      <c r="C27" s="37" t="s">
        <v>40</v>
      </c>
      <c r="D27" s="37">
        <v>1641136315</v>
      </c>
      <c r="E27" s="38" t="s">
        <v>49</v>
      </c>
      <c r="F27" s="37" t="s">
        <v>55</v>
      </c>
      <c r="G27" s="38">
        <f>MATCH(D27,Данные!$D:$D,0)</f>
        <v>6</v>
      </c>
      <c r="H27" s="45">
        <v>81</v>
      </c>
      <c r="I27" s="45">
        <f>IF(J27 &gt; 0, MAX(J$14:J$28) / J27, 0)</f>
        <v>1.2857142857142858</v>
      </c>
      <c r="J27" s="45">
        <v>14</v>
      </c>
      <c r="K27" s="45">
        <f>H27*I27</f>
        <v>104.14285714285715</v>
      </c>
      <c r="L27" s="38">
        <v>23</v>
      </c>
      <c r="M27" s="38">
        <v>4</v>
      </c>
      <c r="N27" s="45">
        <f>IF(M27 &gt; 0,L27/M27,0)</f>
        <v>5.75</v>
      </c>
      <c r="O27" s="38">
        <f>MIN($R27:V27)</f>
        <v>5</v>
      </c>
      <c r="P27" s="38"/>
      <c r="Q27" s="38">
        <v>4</v>
      </c>
      <c r="R27" s="41">
        <v>6</v>
      </c>
      <c r="S27" s="41">
        <v>5</v>
      </c>
      <c r="T27" s="41"/>
      <c r="U27" s="41">
        <v>6</v>
      </c>
      <c r="V27" s="41">
        <v>6</v>
      </c>
      <c r="W27" s="1">
        <v>14</v>
      </c>
    </row>
    <row r="28" spans="1:23" x14ac:dyDescent="0.2">
      <c r="A28" s="35">
        <v>15</v>
      </c>
      <c r="B28" s="36" t="s">
        <v>66</v>
      </c>
      <c r="C28" s="37" t="s">
        <v>37</v>
      </c>
      <c r="D28" s="37">
        <v>1641136261</v>
      </c>
      <c r="E28" s="38" t="s">
        <v>49</v>
      </c>
      <c r="F28" s="37" t="s">
        <v>55</v>
      </c>
      <c r="G28" s="38">
        <f>MATCH(D28,Данные!$D:$D,0)</f>
        <v>13</v>
      </c>
      <c r="H28" s="45">
        <v>70</v>
      </c>
      <c r="I28" s="45">
        <f>IF(J28 &gt; 0, MAX(J$14:J$28) / J28, 0)</f>
        <v>1.2857142857142858</v>
      </c>
      <c r="J28" s="45">
        <v>14</v>
      </c>
      <c r="K28" s="45">
        <f>H28*I28</f>
        <v>90</v>
      </c>
      <c r="L28" s="38">
        <v>20</v>
      </c>
      <c r="M28" s="38">
        <v>4</v>
      </c>
      <c r="N28" s="45">
        <f>IF(M28 &gt; 0,L28/M28,0)</f>
        <v>5</v>
      </c>
      <c r="O28" s="38">
        <f>MIN($R28:V28)</f>
        <v>4</v>
      </c>
      <c r="P28" s="38"/>
      <c r="Q28" s="38">
        <v>4</v>
      </c>
      <c r="R28" s="41">
        <v>6</v>
      </c>
      <c r="S28" s="41">
        <v>4</v>
      </c>
      <c r="T28" s="41"/>
      <c r="U28" s="41">
        <v>6</v>
      </c>
      <c r="V28" s="41">
        <v>4</v>
      </c>
      <c r="W28" s="1">
        <v>15</v>
      </c>
    </row>
  </sheetData>
  <sheetCalcPr fullCalcOnLoad="1"/>
  <mergeCells count="22">
    <mergeCell ref="A15:A16"/>
    <mergeCell ref="A18:A19"/>
    <mergeCell ref="A26:A27"/>
    <mergeCell ref="D10:D12"/>
    <mergeCell ref="C10:C12"/>
    <mergeCell ref="B10:B12"/>
    <mergeCell ref="O10:O13"/>
    <mergeCell ref="E10:E12"/>
    <mergeCell ref="N10:N13"/>
    <mergeCell ref="F10:F12"/>
    <mergeCell ref="R10:V10"/>
    <mergeCell ref="R11:V11"/>
    <mergeCell ref="Q10:Q13"/>
    <mergeCell ref="M10:M13"/>
    <mergeCell ref="I10:I13"/>
    <mergeCell ref="A13:F13"/>
    <mergeCell ref="H10:H13"/>
    <mergeCell ref="K10:K13"/>
    <mergeCell ref="L10:L13"/>
    <mergeCell ref="P10:P13"/>
    <mergeCell ref="A10:A12"/>
    <mergeCell ref="J10:J13"/>
  </mergeCells>
  <phoneticPr fontId="0" type="noConversion"/>
  <pageMargins left="0.75" right="0.75" top="1" bottom="1" header="0.5" footer="0.5"/>
  <pageSetup paperSize="9" orientation="portrait" horizontalDpi="300" verticalDpi="300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1026" r:id="rId4" name="ConfirmButton">
          <controlPr defaultSize="0" print="0" autoLine="0" r:id="rId5">
            <anchor moveWithCells="1">
              <from>
                <xdr:col>23</xdr:col>
                <xdr:colOff>0</xdr:colOff>
                <xdr:row>0</xdr:row>
                <xdr:rowOff>85725</xdr:rowOff>
              </from>
              <to>
                <xdr:col>24</xdr:col>
                <xdr:colOff>695325</xdr:colOff>
                <xdr:row>1</xdr:row>
                <xdr:rowOff>57150</xdr:rowOff>
              </to>
            </anchor>
          </controlPr>
        </control>
      </mc:Choice>
      <mc:Fallback>
        <control shapeId="1026" r:id="rId4" name="ConfirmButton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Данные"/>
  <dimension ref="A1:V63"/>
  <sheetViews>
    <sheetView workbookViewId="0">
      <selection activeCell="E1" sqref="E1"/>
    </sheetView>
  </sheetViews>
  <sheetFormatPr defaultRowHeight="12.75" x14ac:dyDescent="0.2"/>
  <cols>
    <col min="1" max="1" width="8.5703125" style="17" customWidth="1"/>
    <col min="2" max="2" width="5.5703125" style="17" customWidth="1"/>
    <col min="3" max="3" width="6.7109375" style="17" customWidth="1"/>
    <col min="4" max="4" width="9" style="17" bestFit="1" customWidth="1"/>
    <col min="5" max="5" width="20.28515625" style="7" customWidth="1"/>
    <col min="6" max="6" width="10.5703125" style="17" customWidth="1"/>
    <col min="7" max="7" width="44.5703125" style="7" customWidth="1"/>
    <col min="8" max="8" width="5.5703125" style="17" customWidth="1"/>
    <col min="9" max="9" width="9.5703125" style="17" customWidth="1"/>
    <col min="10" max="10" width="11.140625" style="17" customWidth="1"/>
    <col min="11" max="12" width="4.28515625" style="17" customWidth="1"/>
    <col min="13" max="13" width="5.7109375" style="17" customWidth="1"/>
    <col min="14" max="14" width="7" style="17" customWidth="1"/>
    <col min="15" max="18" width="5.42578125" style="17" customWidth="1"/>
  </cols>
  <sheetData>
    <row r="1" spans="1:22" ht="92.25" customHeight="1" x14ac:dyDescent="0.2">
      <c r="A1" s="16" t="s">
        <v>8</v>
      </c>
      <c r="B1" s="16" t="s">
        <v>9</v>
      </c>
      <c r="C1" s="16" t="s">
        <v>1</v>
      </c>
      <c r="D1" s="16" t="s">
        <v>0</v>
      </c>
      <c r="E1" s="14" t="s">
        <v>33</v>
      </c>
      <c r="F1" s="16" t="s">
        <v>10</v>
      </c>
      <c r="G1" s="14" t="s">
        <v>11</v>
      </c>
      <c r="H1" s="16" t="s">
        <v>12</v>
      </c>
      <c r="I1" s="16" t="s">
        <v>13</v>
      </c>
      <c r="J1" s="16" t="s">
        <v>14</v>
      </c>
      <c r="K1" s="16" t="s">
        <v>15</v>
      </c>
      <c r="L1" s="16" t="s">
        <v>16</v>
      </c>
      <c r="M1" s="16" t="s">
        <v>17</v>
      </c>
      <c r="N1" s="16" t="s">
        <v>18</v>
      </c>
      <c r="O1" s="16" t="s">
        <v>19</v>
      </c>
      <c r="P1" s="16" t="s">
        <v>31</v>
      </c>
      <c r="Q1" s="16" t="s">
        <v>29</v>
      </c>
      <c r="R1" s="16" t="s">
        <v>30</v>
      </c>
      <c r="S1" s="16" t="s">
        <v>22</v>
      </c>
      <c r="T1" s="16" t="s">
        <v>32</v>
      </c>
    </row>
    <row r="2" spans="1:22" x14ac:dyDescent="0.2">
      <c r="A2" s="15">
        <v>1</v>
      </c>
      <c r="B2" s="15">
        <v>2</v>
      </c>
      <c r="C2" s="15">
        <v>3</v>
      </c>
      <c r="D2" s="15">
        <v>4</v>
      </c>
      <c r="E2" s="15">
        <v>5</v>
      </c>
      <c r="F2" s="15">
        <v>6</v>
      </c>
      <c r="G2" s="15">
        <v>7</v>
      </c>
      <c r="H2" s="15">
        <v>8</v>
      </c>
      <c r="I2" s="15">
        <v>9</v>
      </c>
      <c r="J2" s="15">
        <v>10</v>
      </c>
      <c r="K2" s="15">
        <v>11</v>
      </c>
      <c r="L2" s="15">
        <v>12</v>
      </c>
      <c r="M2" s="15">
        <v>13</v>
      </c>
      <c r="N2" s="15">
        <v>14</v>
      </c>
      <c r="O2" s="15">
        <v>15</v>
      </c>
      <c r="P2" s="15">
        <v>16</v>
      </c>
      <c r="Q2" s="15">
        <v>17</v>
      </c>
      <c r="R2" s="15">
        <v>18</v>
      </c>
      <c r="S2" s="15">
        <v>19</v>
      </c>
      <c r="T2" s="15">
        <v>20</v>
      </c>
    </row>
    <row r="3" spans="1:22" x14ac:dyDescent="0.2">
      <c r="A3" s="17">
        <v>1845488144</v>
      </c>
      <c r="B3" s="17">
        <v>8</v>
      </c>
      <c r="C3" s="17" t="s">
        <v>49</v>
      </c>
      <c r="D3" s="17">
        <v>1641136354</v>
      </c>
      <c r="E3" s="7" t="s">
        <v>43</v>
      </c>
      <c r="F3" s="17" t="s">
        <v>50</v>
      </c>
      <c r="G3" s="7" t="s">
        <v>51</v>
      </c>
      <c r="H3" s="17">
        <v>3</v>
      </c>
      <c r="I3" s="17" t="s">
        <v>52</v>
      </c>
      <c r="J3" s="17" t="s">
        <v>53</v>
      </c>
      <c r="L3" s="17">
        <v>24</v>
      </c>
      <c r="M3" s="17">
        <v>3</v>
      </c>
      <c r="N3" s="17">
        <v>1</v>
      </c>
      <c r="O3" s="17">
        <v>1</v>
      </c>
      <c r="P3" s="17">
        <v>1745515320</v>
      </c>
      <c r="Q3" s="17">
        <v>2098</v>
      </c>
      <c r="S3" t="s">
        <v>54</v>
      </c>
      <c r="T3">
        <v>0</v>
      </c>
      <c r="U3" t="s">
        <v>55</v>
      </c>
      <c r="V3">
        <f>MATCH(D3,Отчет!$D:$D,0)</f>
        <v>19</v>
      </c>
    </row>
    <row r="4" spans="1:22" x14ac:dyDescent="0.2">
      <c r="A4" s="17">
        <v>1845487837</v>
      </c>
      <c r="B4" s="17">
        <v>6</v>
      </c>
      <c r="C4" s="17" t="s">
        <v>49</v>
      </c>
      <c r="D4" s="17">
        <v>1641136247</v>
      </c>
      <c r="E4" s="7" t="s">
        <v>36</v>
      </c>
      <c r="F4" s="17" t="s">
        <v>56</v>
      </c>
      <c r="G4" s="7" t="s">
        <v>51</v>
      </c>
      <c r="H4" s="17">
        <v>3</v>
      </c>
      <c r="I4" s="17" t="s">
        <v>52</v>
      </c>
      <c r="J4" s="17" t="s">
        <v>53</v>
      </c>
      <c r="L4" s="17">
        <v>18</v>
      </c>
      <c r="M4" s="17">
        <v>3</v>
      </c>
      <c r="N4" s="17">
        <v>1</v>
      </c>
      <c r="O4" s="17">
        <v>1</v>
      </c>
      <c r="P4" s="17">
        <v>1745515320</v>
      </c>
      <c r="Q4" s="17">
        <v>2098</v>
      </c>
      <c r="S4" t="s">
        <v>54</v>
      </c>
      <c r="T4">
        <v>0</v>
      </c>
      <c r="U4" t="s">
        <v>55</v>
      </c>
      <c r="V4">
        <f>MATCH(D4,Отчет!$D:$D,0)</f>
        <v>26</v>
      </c>
    </row>
    <row r="5" spans="1:22" x14ac:dyDescent="0.2">
      <c r="A5" s="17">
        <v>1845488350</v>
      </c>
      <c r="B5" s="17">
        <v>8</v>
      </c>
      <c r="C5" s="17" t="s">
        <v>49</v>
      </c>
      <c r="D5" s="17">
        <v>1641136429</v>
      </c>
      <c r="E5" s="7" t="s">
        <v>48</v>
      </c>
      <c r="F5" s="17" t="s">
        <v>57</v>
      </c>
      <c r="G5" s="7" t="s">
        <v>51</v>
      </c>
      <c r="H5" s="17">
        <v>3</v>
      </c>
      <c r="I5" s="17" t="s">
        <v>52</v>
      </c>
      <c r="J5" s="17" t="s">
        <v>53</v>
      </c>
      <c r="L5" s="17">
        <v>24</v>
      </c>
      <c r="M5" s="17">
        <v>3</v>
      </c>
      <c r="N5" s="17">
        <v>1</v>
      </c>
      <c r="O5" s="17">
        <v>1</v>
      </c>
      <c r="P5" s="17">
        <v>1745515320</v>
      </c>
      <c r="Q5" s="17">
        <v>2098</v>
      </c>
      <c r="S5" t="s">
        <v>54</v>
      </c>
      <c r="T5">
        <v>0</v>
      </c>
      <c r="U5" t="s">
        <v>55</v>
      </c>
      <c r="V5">
        <f>MATCH(D5,Отчет!$D:$D,0)</f>
        <v>16</v>
      </c>
    </row>
    <row r="6" spans="1:22" x14ac:dyDescent="0.2">
      <c r="A6" s="17">
        <v>1845488007</v>
      </c>
      <c r="B6" s="17">
        <v>6</v>
      </c>
      <c r="C6" s="17" t="s">
        <v>49</v>
      </c>
      <c r="D6" s="17">
        <v>1641136315</v>
      </c>
      <c r="E6" s="7" t="s">
        <v>40</v>
      </c>
      <c r="F6" s="17" t="s">
        <v>58</v>
      </c>
      <c r="G6" s="7" t="s">
        <v>51</v>
      </c>
      <c r="H6" s="17">
        <v>3</v>
      </c>
      <c r="I6" s="17" t="s">
        <v>52</v>
      </c>
      <c r="J6" s="17" t="s">
        <v>53</v>
      </c>
      <c r="L6" s="17">
        <v>18</v>
      </c>
      <c r="M6" s="17">
        <v>3</v>
      </c>
      <c r="N6" s="17">
        <v>1</v>
      </c>
      <c r="O6" s="17">
        <v>1</v>
      </c>
      <c r="P6" s="17">
        <v>1745515320</v>
      </c>
      <c r="Q6" s="17">
        <v>2098</v>
      </c>
      <c r="S6" t="s">
        <v>54</v>
      </c>
      <c r="T6">
        <v>0</v>
      </c>
      <c r="U6" t="s">
        <v>55</v>
      </c>
      <c r="V6">
        <f>MATCH(D6,Отчет!$D:$D,0)</f>
        <v>27</v>
      </c>
    </row>
    <row r="7" spans="1:22" x14ac:dyDescent="0.2">
      <c r="A7" s="17">
        <v>1845487752</v>
      </c>
      <c r="B7" s="17">
        <v>8</v>
      </c>
      <c r="C7" s="17" t="s">
        <v>49</v>
      </c>
      <c r="D7" s="17">
        <v>1641136216</v>
      </c>
      <c r="E7" s="7" t="s">
        <v>34</v>
      </c>
      <c r="F7" s="17" t="s">
        <v>59</v>
      </c>
      <c r="G7" s="7" t="s">
        <v>51</v>
      </c>
      <c r="H7" s="17">
        <v>3</v>
      </c>
      <c r="I7" s="17" t="s">
        <v>52</v>
      </c>
      <c r="J7" s="17" t="s">
        <v>53</v>
      </c>
      <c r="L7" s="17">
        <v>24</v>
      </c>
      <c r="M7" s="17">
        <v>3</v>
      </c>
      <c r="N7" s="17">
        <v>1</v>
      </c>
      <c r="O7" s="17">
        <v>1</v>
      </c>
      <c r="P7" s="17">
        <v>1745515320</v>
      </c>
      <c r="Q7" s="17">
        <v>2098</v>
      </c>
      <c r="S7" t="s">
        <v>54</v>
      </c>
      <c r="T7">
        <v>0</v>
      </c>
      <c r="U7" t="s">
        <v>55</v>
      </c>
      <c r="V7">
        <f>MATCH(D7,Отчет!$D:$D,0)</f>
        <v>22</v>
      </c>
    </row>
    <row r="8" spans="1:22" x14ac:dyDescent="0.2">
      <c r="A8" s="17">
        <v>1845488315</v>
      </c>
      <c r="B8" s="17">
        <v>6</v>
      </c>
      <c r="C8" s="17" t="s">
        <v>49</v>
      </c>
      <c r="D8" s="17">
        <v>1796841828</v>
      </c>
      <c r="E8" s="7" t="s">
        <v>47</v>
      </c>
      <c r="F8" s="17" t="s">
        <v>60</v>
      </c>
      <c r="G8" s="7" t="s">
        <v>51</v>
      </c>
      <c r="H8" s="17">
        <v>3</v>
      </c>
      <c r="I8" s="17" t="s">
        <v>52</v>
      </c>
      <c r="J8" s="17" t="s">
        <v>53</v>
      </c>
      <c r="L8" s="17">
        <v>18</v>
      </c>
      <c r="M8" s="17">
        <v>3</v>
      </c>
      <c r="N8" s="17">
        <v>1</v>
      </c>
      <c r="O8" s="17">
        <v>1</v>
      </c>
      <c r="P8" s="17">
        <v>1745515320</v>
      </c>
      <c r="Q8" s="17">
        <v>2098</v>
      </c>
      <c r="R8" s="17" t="s">
        <v>61</v>
      </c>
      <c r="S8" t="s">
        <v>54</v>
      </c>
      <c r="T8">
        <v>0</v>
      </c>
      <c r="U8" t="s">
        <v>55</v>
      </c>
      <c r="V8">
        <f>MATCH(D8,Отчет!$D:$D,0)</f>
        <v>24</v>
      </c>
    </row>
    <row r="9" spans="1:22" x14ac:dyDescent="0.2">
      <c r="A9" s="17">
        <v>1845488055</v>
      </c>
      <c r="B9" s="17">
        <v>8</v>
      </c>
      <c r="C9" s="17" t="s">
        <v>49</v>
      </c>
      <c r="D9" s="17">
        <v>1641136328</v>
      </c>
      <c r="E9" s="7" t="s">
        <v>41</v>
      </c>
      <c r="F9" s="17" t="s">
        <v>62</v>
      </c>
      <c r="G9" s="7" t="s">
        <v>51</v>
      </c>
      <c r="H9" s="17">
        <v>3</v>
      </c>
      <c r="I9" s="17" t="s">
        <v>52</v>
      </c>
      <c r="J9" s="17" t="s">
        <v>53</v>
      </c>
      <c r="L9" s="17">
        <v>24</v>
      </c>
      <c r="M9" s="17">
        <v>3</v>
      </c>
      <c r="N9" s="17">
        <v>1</v>
      </c>
      <c r="O9" s="17">
        <v>1</v>
      </c>
      <c r="P9" s="17">
        <v>1745515320</v>
      </c>
      <c r="Q9" s="17">
        <v>2098</v>
      </c>
      <c r="S9" t="s">
        <v>54</v>
      </c>
      <c r="T9">
        <v>0</v>
      </c>
      <c r="U9" t="s">
        <v>55</v>
      </c>
      <c r="V9">
        <f>MATCH(D9,Отчет!$D:$D,0)</f>
        <v>18</v>
      </c>
    </row>
    <row r="10" spans="1:22" x14ac:dyDescent="0.2">
      <c r="A10" s="17">
        <v>1845487962</v>
      </c>
      <c r="B10" s="17">
        <v>8</v>
      </c>
      <c r="C10" s="17" t="s">
        <v>49</v>
      </c>
      <c r="D10" s="17">
        <v>1641136301</v>
      </c>
      <c r="E10" s="7" t="s">
        <v>39</v>
      </c>
      <c r="F10" s="17" t="s">
        <v>63</v>
      </c>
      <c r="G10" s="7" t="s">
        <v>51</v>
      </c>
      <c r="H10" s="17">
        <v>3</v>
      </c>
      <c r="I10" s="17" t="s">
        <v>52</v>
      </c>
      <c r="J10" s="17" t="s">
        <v>53</v>
      </c>
      <c r="L10" s="17">
        <v>24</v>
      </c>
      <c r="M10" s="17">
        <v>3</v>
      </c>
      <c r="N10" s="17">
        <v>1</v>
      </c>
      <c r="O10" s="17">
        <v>1</v>
      </c>
      <c r="P10" s="17">
        <v>1745515320</v>
      </c>
      <c r="Q10" s="17">
        <v>2098</v>
      </c>
      <c r="S10" t="s">
        <v>54</v>
      </c>
      <c r="T10">
        <v>0</v>
      </c>
      <c r="U10" t="s">
        <v>55</v>
      </c>
      <c r="V10">
        <f>MATCH(D10,Отчет!$D:$D,0)</f>
        <v>15</v>
      </c>
    </row>
    <row r="11" spans="1:22" x14ac:dyDescent="0.2">
      <c r="A11" s="17">
        <v>1845488215</v>
      </c>
      <c r="B11" s="17">
        <v>10</v>
      </c>
      <c r="C11" s="17" t="s">
        <v>49</v>
      </c>
      <c r="D11" s="17">
        <v>1641136387</v>
      </c>
      <c r="E11" s="7" t="s">
        <v>44</v>
      </c>
      <c r="F11" s="17" t="s">
        <v>64</v>
      </c>
      <c r="G11" s="7" t="s">
        <v>51</v>
      </c>
      <c r="H11" s="17">
        <v>3</v>
      </c>
      <c r="I11" s="17" t="s">
        <v>52</v>
      </c>
      <c r="J11" s="17" t="s">
        <v>53</v>
      </c>
      <c r="L11" s="17">
        <v>30</v>
      </c>
      <c r="M11" s="17">
        <v>3</v>
      </c>
      <c r="N11" s="17">
        <v>1</v>
      </c>
      <c r="O11" s="17">
        <v>1</v>
      </c>
      <c r="P11" s="17">
        <v>1745515320</v>
      </c>
      <c r="Q11" s="17">
        <v>2098</v>
      </c>
      <c r="S11" t="s">
        <v>54</v>
      </c>
      <c r="T11">
        <v>0</v>
      </c>
      <c r="U11" t="s">
        <v>55</v>
      </c>
      <c r="V11">
        <f>MATCH(D11,Отчет!$D:$D,0)</f>
        <v>20</v>
      </c>
    </row>
    <row r="12" spans="1:22" x14ac:dyDescent="0.2">
      <c r="A12" s="17">
        <v>1845487796</v>
      </c>
      <c r="B12" s="17">
        <v>9</v>
      </c>
      <c r="C12" s="17" t="s">
        <v>49</v>
      </c>
      <c r="D12" s="17">
        <v>1641136233</v>
      </c>
      <c r="E12" s="7" t="s">
        <v>35</v>
      </c>
      <c r="F12" s="17" t="s">
        <v>65</v>
      </c>
      <c r="G12" s="7" t="s">
        <v>51</v>
      </c>
      <c r="H12" s="17">
        <v>3</v>
      </c>
      <c r="I12" s="17" t="s">
        <v>52</v>
      </c>
      <c r="J12" s="17" t="s">
        <v>53</v>
      </c>
      <c r="L12" s="17">
        <v>27</v>
      </c>
      <c r="M12" s="17">
        <v>3</v>
      </c>
      <c r="N12" s="17">
        <v>1</v>
      </c>
      <c r="O12" s="17">
        <v>1</v>
      </c>
      <c r="P12" s="17">
        <v>1745515320</v>
      </c>
      <c r="Q12" s="17">
        <v>2098</v>
      </c>
      <c r="S12" t="s">
        <v>54</v>
      </c>
      <c r="T12">
        <v>0</v>
      </c>
      <c r="U12" t="s">
        <v>55</v>
      </c>
      <c r="V12">
        <f>MATCH(D12,Отчет!$D:$D,0)</f>
        <v>23</v>
      </c>
    </row>
    <row r="13" spans="1:22" x14ac:dyDescent="0.2">
      <c r="A13" s="17">
        <v>1845487884</v>
      </c>
      <c r="B13" s="17">
        <v>6</v>
      </c>
      <c r="C13" s="17" t="s">
        <v>49</v>
      </c>
      <c r="D13" s="17">
        <v>1641136261</v>
      </c>
      <c r="E13" s="7" t="s">
        <v>37</v>
      </c>
      <c r="F13" s="17" t="s">
        <v>66</v>
      </c>
      <c r="G13" s="7" t="s">
        <v>51</v>
      </c>
      <c r="H13" s="17">
        <v>3</v>
      </c>
      <c r="I13" s="17" t="s">
        <v>52</v>
      </c>
      <c r="J13" s="17" t="s">
        <v>53</v>
      </c>
      <c r="L13" s="17">
        <v>18</v>
      </c>
      <c r="M13" s="17">
        <v>3</v>
      </c>
      <c r="N13" s="17">
        <v>1</v>
      </c>
      <c r="O13" s="17">
        <v>1</v>
      </c>
      <c r="P13" s="17">
        <v>1745515320</v>
      </c>
      <c r="Q13" s="17">
        <v>2098</v>
      </c>
      <c r="S13" t="s">
        <v>54</v>
      </c>
      <c r="T13">
        <v>0</v>
      </c>
      <c r="U13" t="s">
        <v>55</v>
      </c>
      <c r="V13">
        <f>MATCH(D13,Отчет!$D:$D,0)</f>
        <v>28</v>
      </c>
    </row>
    <row r="14" spans="1:22" x14ac:dyDescent="0.2">
      <c r="A14" s="17">
        <v>1845487920</v>
      </c>
      <c r="B14" s="17">
        <v>7</v>
      </c>
      <c r="C14" s="17" t="s">
        <v>49</v>
      </c>
      <c r="D14" s="17">
        <v>1641136275</v>
      </c>
      <c r="E14" s="7" t="s">
        <v>38</v>
      </c>
      <c r="F14" s="17" t="s">
        <v>67</v>
      </c>
      <c r="G14" s="7" t="s">
        <v>51</v>
      </c>
      <c r="H14" s="17">
        <v>3</v>
      </c>
      <c r="I14" s="17" t="s">
        <v>52</v>
      </c>
      <c r="J14" s="17" t="s">
        <v>53</v>
      </c>
      <c r="L14" s="17">
        <v>21</v>
      </c>
      <c r="M14" s="17">
        <v>3</v>
      </c>
      <c r="N14" s="17">
        <v>1</v>
      </c>
      <c r="O14" s="17">
        <v>1</v>
      </c>
      <c r="P14" s="17">
        <v>1745515320</v>
      </c>
      <c r="Q14" s="17">
        <v>2098</v>
      </c>
      <c r="S14" t="s">
        <v>54</v>
      </c>
      <c r="T14">
        <v>0</v>
      </c>
      <c r="U14" t="s">
        <v>55</v>
      </c>
      <c r="V14">
        <f>MATCH(D14,Отчет!$D:$D,0)</f>
        <v>25</v>
      </c>
    </row>
    <row r="15" spans="1:22" x14ac:dyDescent="0.2">
      <c r="A15" s="17">
        <v>1845488246</v>
      </c>
      <c r="B15" s="17">
        <v>8</v>
      </c>
      <c r="C15" s="17" t="s">
        <v>49</v>
      </c>
      <c r="D15" s="17">
        <v>1663473745</v>
      </c>
      <c r="E15" s="7" t="s">
        <v>45</v>
      </c>
      <c r="F15" s="17" t="s">
        <v>68</v>
      </c>
      <c r="G15" s="7" t="s">
        <v>51</v>
      </c>
      <c r="H15" s="17">
        <v>3</v>
      </c>
      <c r="I15" s="17" t="s">
        <v>52</v>
      </c>
      <c r="J15" s="17" t="s">
        <v>53</v>
      </c>
      <c r="L15" s="17">
        <v>24</v>
      </c>
      <c r="M15" s="17">
        <v>3</v>
      </c>
      <c r="N15" s="17">
        <v>1</v>
      </c>
      <c r="O15" s="17">
        <v>1</v>
      </c>
      <c r="P15" s="17">
        <v>1745515320</v>
      </c>
      <c r="Q15" s="17">
        <v>2098</v>
      </c>
      <c r="S15" t="s">
        <v>54</v>
      </c>
      <c r="T15">
        <v>0</v>
      </c>
      <c r="U15" t="s">
        <v>55</v>
      </c>
      <c r="V15">
        <f>MATCH(D15,Отчет!$D:$D,0)</f>
        <v>21</v>
      </c>
    </row>
    <row r="16" spans="1:22" x14ac:dyDescent="0.2">
      <c r="A16" s="17">
        <v>1845488106</v>
      </c>
      <c r="B16" s="17">
        <v>9</v>
      </c>
      <c r="C16" s="17" t="s">
        <v>49</v>
      </c>
      <c r="D16" s="17">
        <v>1641136341</v>
      </c>
      <c r="E16" s="7" t="s">
        <v>42</v>
      </c>
      <c r="F16" s="17" t="s">
        <v>69</v>
      </c>
      <c r="G16" s="7" t="s">
        <v>51</v>
      </c>
      <c r="H16" s="17">
        <v>3</v>
      </c>
      <c r="I16" s="17" t="s">
        <v>52</v>
      </c>
      <c r="J16" s="17" t="s">
        <v>53</v>
      </c>
      <c r="L16" s="17">
        <v>27</v>
      </c>
      <c r="M16" s="17">
        <v>3</v>
      </c>
      <c r="N16" s="17">
        <v>1</v>
      </c>
      <c r="O16" s="17">
        <v>1</v>
      </c>
      <c r="P16" s="17">
        <v>1745515320</v>
      </c>
      <c r="Q16" s="17">
        <v>2098</v>
      </c>
      <c r="S16" t="s">
        <v>54</v>
      </c>
      <c r="T16">
        <v>0</v>
      </c>
      <c r="U16" t="s">
        <v>55</v>
      </c>
      <c r="V16">
        <f>MATCH(D16,Отчет!$D:$D,0)</f>
        <v>17</v>
      </c>
    </row>
    <row r="17" spans="1:22" x14ac:dyDescent="0.2">
      <c r="A17" s="17">
        <v>1845488279</v>
      </c>
      <c r="B17" s="17">
        <v>10</v>
      </c>
      <c r="C17" s="17" t="s">
        <v>49</v>
      </c>
      <c r="D17" s="17">
        <v>1641136402</v>
      </c>
      <c r="E17" s="7" t="s">
        <v>46</v>
      </c>
      <c r="F17" s="17" t="s">
        <v>70</v>
      </c>
      <c r="G17" s="7" t="s">
        <v>51</v>
      </c>
      <c r="H17" s="17">
        <v>3</v>
      </c>
      <c r="I17" s="17" t="s">
        <v>52</v>
      </c>
      <c r="J17" s="17" t="s">
        <v>53</v>
      </c>
      <c r="L17" s="17">
        <v>30</v>
      </c>
      <c r="M17" s="17">
        <v>3</v>
      </c>
      <c r="N17" s="17">
        <v>1</v>
      </c>
      <c r="O17" s="17">
        <v>1</v>
      </c>
      <c r="P17" s="17">
        <v>1745515320</v>
      </c>
      <c r="Q17" s="17">
        <v>2098</v>
      </c>
      <c r="S17" t="s">
        <v>54</v>
      </c>
      <c r="T17">
        <v>0</v>
      </c>
      <c r="U17" t="s">
        <v>55</v>
      </c>
      <c r="V17">
        <f>MATCH(D17,Отчет!$D:$D,0)</f>
        <v>14</v>
      </c>
    </row>
    <row r="18" spans="1:22" x14ac:dyDescent="0.2">
      <c r="A18" s="17">
        <v>1845518810</v>
      </c>
      <c r="B18" s="17">
        <v>5</v>
      </c>
      <c r="C18" s="17" t="s">
        <v>49</v>
      </c>
      <c r="D18" s="17">
        <v>1641136315</v>
      </c>
      <c r="E18" s="7" t="s">
        <v>40</v>
      </c>
      <c r="F18" s="17" t="s">
        <v>58</v>
      </c>
      <c r="G18" s="7" t="s">
        <v>71</v>
      </c>
      <c r="H18" s="17">
        <v>3</v>
      </c>
      <c r="I18" s="17" t="s">
        <v>52</v>
      </c>
      <c r="J18" s="17" t="s">
        <v>53</v>
      </c>
      <c r="L18" s="17">
        <v>15</v>
      </c>
      <c r="M18" s="17">
        <v>3</v>
      </c>
      <c r="N18" s="17">
        <v>1</v>
      </c>
      <c r="O18" s="17">
        <v>1</v>
      </c>
      <c r="P18" s="17">
        <v>1745515320</v>
      </c>
      <c r="Q18" s="17">
        <v>2098</v>
      </c>
      <c r="S18" t="s">
        <v>72</v>
      </c>
      <c r="T18">
        <v>0</v>
      </c>
      <c r="U18" t="s">
        <v>55</v>
      </c>
      <c r="V18">
        <f>MATCH(D18,Отчет!$D:$D,0)</f>
        <v>27</v>
      </c>
    </row>
    <row r="19" spans="1:22" x14ac:dyDescent="0.2">
      <c r="A19" s="17">
        <v>1845518765</v>
      </c>
      <c r="B19" s="17">
        <v>5</v>
      </c>
      <c r="C19" s="17" t="s">
        <v>49</v>
      </c>
      <c r="D19" s="17">
        <v>1641136247</v>
      </c>
      <c r="E19" s="7" t="s">
        <v>36</v>
      </c>
      <c r="F19" s="17" t="s">
        <v>56</v>
      </c>
      <c r="G19" s="7" t="s">
        <v>71</v>
      </c>
      <c r="H19" s="17">
        <v>3</v>
      </c>
      <c r="I19" s="17" t="s">
        <v>52</v>
      </c>
      <c r="J19" s="17" t="s">
        <v>53</v>
      </c>
      <c r="L19" s="17">
        <v>15</v>
      </c>
      <c r="M19" s="17">
        <v>3</v>
      </c>
      <c r="N19" s="17">
        <v>1</v>
      </c>
      <c r="O19" s="17">
        <v>1</v>
      </c>
      <c r="P19" s="17">
        <v>1745515320</v>
      </c>
      <c r="Q19" s="17">
        <v>2098</v>
      </c>
      <c r="S19" t="s">
        <v>72</v>
      </c>
      <c r="T19">
        <v>0</v>
      </c>
      <c r="U19" t="s">
        <v>55</v>
      </c>
      <c r="V19">
        <f>MATCH(D19,Отчет!$D:$D,0)</f>
        <v>26</v>
      </c>
    </row>
    <row r="20" spans="1:22" x14ac:dyDescent="0.2">
      <c r="A20" s="17">
        <v>1845518879</v>
      </c>
      <c r="B20" s="17">
        <v>7</v>
      </c>
      <c r="C20" s="17" t="s">
        <v>49</v>
      </c>
      <c r="D20" s="17">
        <v>1663473745</v>
      </c>
      <c r="E20" s="7" t="s">
        <v>45</v>
      </c>
      <c r="F20" s="17" t="s">
        <v>68</v>
      </c>
      <c r="G20" s="7" t="s">
        <v>71</v>
      </c>
      <c r="H20" s="17">
        <v>3</v>
      </c>
      <c r="I20" s="17" t="s">
        <v>52</v>
      </c>
      <c r="J20" s="17" t="s">
        <v>53</v>
      </c>
      <c r="L20" s="17">
        <v>21</v>
      </c>
      <c r="M20" s="17">
        <v>3</v>
      </c>
      <c r="N20" s="17">
        <v>1</v>
      </c>
      <c r="O20" s="17">
        <v>1</v>
      </c>
      <c r="P20" s="17">
        <v>1745515320</v>
      </c>
      <c r="Q20" s="17">
        <v>2098</v>
      </c>
      <c r="S20" t="s">
        <v>72</v>
      </c>
      <c r="T20">
        <v>0</v>
      </c>
      <c r="U20" t="s">
        <v>55</v>
      </c>
      <c r="V20">
        <f>MATCH(D20,Отчет!$D:$D,0)</f>
        <v>21</v>
      </c>
    </row>
    <row r="21" spans="1:22" x14ac:dyDescent="0.2">
      <c r="A21" s="17">
        <v>1845518797</v>
      </c>
      <c r="B21" s="17">
        <v>10</v>
      </c>
      <c r="C21" s="17" t="s">
        <v>49</v>
      </c>
      <c r="D21" s="17">
        <v>1641136301</v>
      </c>
      <c r="E21" s="7" t="s">
        <v>39</v>
      </c>
      <c r="F21" s="17" t="s">
        <v>63</v>
      </c>
      <c r="G21" s="7" t="s">
        <v>71</v>
      </c>
      <c r="H21" s="17">
        <v>3</v>
      </c>
      <c r="I21" s="17" t="s">
        <v>52</v>
      </c>
      <c r="J21" s="17" t="s">
        <v>53</v>
      </c>
      <c r="L21" s="17">
        <v>30</v>
      </c>
      <c r="M21" s="17">
        <v>3</v>
      </c>
      <c r="N21" s="17">
        <v>1</v>
      </c>
      <c r="O21" s="17">
        <v>1</v>
      </c>
      <c r="P21" s="17">
        <v>1745515320</v>
      </c>
      <c r="Q21" s="17">
        <v>2098</v>
      </c>
      <c r="S21" t="s">
        <v>72</v>
      </c>
      <c r="T21">
        <v>0</v>
      </c>
      <c r="U21" t="s">
        <v>55</v>
      </c>
      <c r="V21">
        <f>MATCH(D21,Отчет!$D:$D,0)</f>
        <v>15</v>
      </c>
    </row>
    <row r="22" spans="1:22" x14ac:dyDescent="0.2">
      <c r="A22" s="17">
        <v>1845518786</v>
      </c>
      <c r="B22" s="17">
        <v>6</v>
      </c>
      <c r="C22" s="17" t="s">
        <v>49</v>
      </c>
      <c r="D22" s="17">
        <v>1641136275</v>
      </c>
      <c r="E22" s="7" t="s">
        <v>38</v>
      </c>
      <c r="F22" s="17" t="s">
        <v>67</v>
      </c>
      <c r="G22" s="7" t="s">
        <v>71</v>
      </c>
      <c r="H22" s="17">
        <v>3</v>
      </c>
      <c r="I22" s="17" t="s">
        <v>52</v>
      </c>
      <c r="J22" s="17" t="s">
        <v>53</v>
      </c>
      <c r="L22" s="17">
        <v>18</v>
      </c>
      <c r="M22" s="17">
        <v>3</v>
      </c>
      <c r="N22" s="17">
        <v>1</v>
      </c>
      <c r="O22" s="17">
        <v>1</v>
      </c>
      <c r="P22" s="17">
        <v>1745515320</v>
      </c>
      <c r="Q22" s="17">
        <v>2098</v>
      </c>
      <c r="S22" t="s">
        <v>72</v>
      </c>
      <c r="T22">
        <v>0</v>
      </c>
      <c r="U22" t="s">
        <v>55</v>
      </c>
      <c r="V22">
        <f>MATCH(D22,Отчет!$D:$D,0)</f>
        <v>25</v>
      </c>
    </row>
    <row r="23" spans="1:22" x14ac:dyDescent="0.2">
      <c r="A23" s="17">
        <v>1845518776</v>
      </c>
      <c r="B23" s="17">
        <v>4</v>
      </c>
      <c r="C23" s="17" t="s">
        <v>49</v>
      </c>
      <c r="D23" s="17">
        <v>1641136261</v>
      </c>
      <c r="E23" s="7" t="s">
        <v>37</v>
      </c>
      <c r="F23" s="17" t="s">
        <v>66</v>
      </c>
      <c r="G23" s="7" t="s">
        <v>71</v>
      </c>
      <c r="H23" s="17">
        <v>3</v>
      </c>
      <c r="I23" s="17" t="s">
        <v>52</v>
      </c>
      <c r="J23" s="17" t="s">
        <v>53</v>
      </c>
      <c r="L23" s="17">
        <v>12</v>
      </c>
      <c r="M23" s="17">
        <v>3</v>
      </c>
      <c r="N23" s="17">
        <v>1</v>
      </c>
      <c r="O23" s="17">
        <v>1</v>
      </c>
      <c r="P23" s="17">
        <v>1745515320</v>
      </c>
      <c r="Q23" s="17">
        <v>2098</v>
      </c>
      <c r="S23" t="s">
        <v>72</v>
      </c>
      <c r="T23">
        <v>0</v>
      </c>
      <c r="U23" t="s">
        <v>55</v>
      </c>
      <c r="V23">
        <f>MATCH(D23,Отчет!$D:$D,0)</f>
        <v>28</v>
      </c>
    </row>
    <row r="24" spans="1:22" x14ac:dyDescent="0.2">
      <c r="A24" s="17">
        <v>1845518746</v>
      </c>
      <c r="B24" s="17">
        <v>6</v>
      </c>
      <c r="C24" s="17" t="s">
        <v>49</v>
      </c>
      <c r="D24" s="17">
        <v>1641136216</v>
      </c>
      <c r="E24" s="7" t="s">
        <v>34</v>
      </c>
      <c r="F24" s="17" t="s">
        <v>59</v>
      </c>
      <c r="G24" s="7" t="s">
        <v>71</v>
      </c>
      <c r="H24" s="17">
        <v>3</v>
      </c>
      <c r="I24" s="17" t="s">
        <v>52</v>
      </c>
      <c r="J24" s="17" t="s">
        <v>53</v>
      </c>
      <c r="L24" s="17">
        <v>18</v>
      </c>
      <c r="M24" s="17">
        <v>3</v>
      </c>
      <c r="N24" s="17">
        <v>1</v>
      </c>
      <c r="O24" s="17">
        <v>1</v>
      </c>
      <c r="P24" s="17">
        <v>1745515320</v>
      </c>
      <c r="Q24" s="17">
        <v>2098</v>
      </c>
      <c r="S24" t="s">
        <v>72</v>
      </c>
      <c r="T24">
        <v>0</v>
      </c>
      <c r="U24" t="s">
        <v>55</v>
      </c>
      <c r="V24">
        <f>MATCH(D24,Отчет!$D:$D,0)</f>
        <v>22</v>
      </c>
    </row>
    <row r="25" spans="1:22" x14ac:dyDescent="0.2">
      <c r="A25" s="17">
        <v>1845518831</v>
      </c>
      <c r="B25" s="17">
        <v>8</v>
      </c>
      <c r="C25" s="17" t="s">
        <v>49</v>
      </c>
      <c r="D25" s="17">
        <v>1641136341</v>
      </c>
      <c r="E25" s="7" t="s">
        <v>42</v>
      </c>
      <c r="F25" s="17" t="s">
        <v>69</v>
      </c>
      <c r="G25" s="7" t="s">
        <v>71</v>
      </c>
      <c r="H25" s="17">
        <v>3</v>
      </c>
      <c r="I25" s="17" t="s">
        <v>52</v>
      </c>
      <c r="J25" s="17" t="s">
        <v>53</v>
      </c>
      <c r="L25" s="17">
        <v>24</v>
      </c>
      <c r="M25" s="17">
        <v>3</v>
      </c>
      <c r="N25" s="17">
        <v>1</v>
      </c>
      <c r="O25" s="17">
        <v>1</v>
      </c>
      <c r="P25" s="17">
        <v>1745515320</v>
      </c>
      <c r="Q25" s="17">
        <v>2098</v>
      </c>
      <c r="S25" t="s">
        <v>72</v>
      </c>
      <c r="T25">
        <v>0</v>
      </c>
      <c r="U25" t="s">
        <v>55</v>
      </c>
      <c r="V25">
        <f>MATCH(D25,Отчет!$D:$D,0)</f>
        <v>17</v>
      </c>
    </row>
    <row r="26" spans="1:22" x14ac:dyDescent="0.2">
      <c r="A26" s="17">
        <v>1845518900</v>
      </c>
      <c r="B26" s="17">
        <v>6</v>
      </c>
      <c r="C26" s="17" t="s">
        <v>49</v>
      </c>
      <c r="D26" s="17">
        <v>1796841828</v>
      </c>
      <c r="E26" s="7" t="s">
        <v>47</v>
      </c>
      <c r="F26" s="17" t="s">
        <v>60</v>
      </c>
      <c r="G26" s="7" t="s">
        <v>71</v>
      </c>
      <c r="H26" s="17">
        <v>3</v>
      </c>
      <c r="I26" s="17" t="s">
        <v>52</v>
      </c>
      <c r="J26" s="17" t="s">
        <v>53</v>
      </c>
      <c r="L26" s="17">
        <v>18</v>
      </c>
      <c r="M26" s="17">
        <v>3</v>
      </c>
      <c r="N26" s="17">
        <v>1</v>
      </c>
      <c r="O26" s="17">
        <v>1</v>
      </c>
      <c r="P26" s="17">
        <v>1745515320</v>
      </c>
      <c r="Q26" s="17">
        <v>2098</v>
      </c>
      <c r="R26" s="17" t="s">
        <v>61</v>
      </c>
      <c r="S26" t="s">
        <v>72</v>
      </c>
      <c r="T26">
        <v>0</v>
      </c>
      <c r="U26" t="s">
        <v>55</v>
      </c>
      <c r="V26">
        <f>MATCH(D26,Отчет!$D:$D,0)</f>
        <v>24</v>
      </c>
    </row>
    <row r="27" spans="1:22" x14ac:dyDescent="0.2">
      <c r="A27" s="17">
        <v>1845518756</v>
      </c>
      <c r="B27" s="17">
        <v>8</v>
      </c>
      <c r="C27" s="17" t="s">
        <v>49</v>
      </c>
      <c r="D27" s="17">
        <v>1641136233</v>
      </c>
      <c r="E27" s="7" t="s">
        <v>35</v>
      </c>
      <c r="F27" s="17" t="s">
        <v>65</v>
      </c>
      <c r="G27" s="7" t="s">
        <v>71</v>
      </c>
      <c r="H27" s="17">
        <v>3</v>
      </c>
      <c r="I27" s="17" t="s">
        <v>52</v>
      </c>
      <c r="J27" s="17" t="s">
        <v>53</v>
      </c>
      <c r="L27" s="17">
        <v>24</v>
      </c>
      <c r="M27" s="17">
        <v>3</v>
      </c>
      <c r="N27" s="17">
        <v>1</v>
      </c>
      <c r="O27" s="17">
        <v>1</v>
      </c>
      <c r="P27" s="17">
        <v>1745515320</v>
      </c>
      <c r="Q27" s="17">
        <v>2098</v>
      </c>
      <c r="S27" t="s">
        <v>72</v>
      </c>
      <c r="T27">
        <v>0</v>
      </c>
      <c r="U27" t="s">
        <v>55</v>
      </c>
      <c r="V27">
        <f>MATCH(D27,Отчет!$D:$D,0)</f>
        <v>23</v>
      </c>
    </row>
    <row r="28" spans="1:22" x14ac:dyDescent="0.2">
      <c r="A28" s="17">
        <v>1845518842</v>
      </c>
      <c r="B28" s="17">
        <v>8</v>
      </c>
      <c r="C28" s="17" t="s">
        <v>49</v>
      </c>
      <c r="D28" s="17">
        <v>1641136354</v>
      </c>
      <c r="E28" s="7" t="s">
        <v>43</v>
      </c>
      <c r="F28" s="17" t="s">
        <v>50</v>
      </c>
      <c r="G28" s="7" t="s">
        <v>71</v>
      </c>
      <c r="H28" s="17">
        <v>3</v>
      </c>
      <c r="I28" s="17" t="s">
        <v>52</v>
      </c>
      <c r="J28" s="17" t="s">
        <v>53</v>
      </c>
      <c r="L28" s="17">
        <v>24</v>
      </c>
      <c r="M28" s="17">
        <v>3</v>
      </c>
      <c r="N28" s="17">
        <v>1</v>
      </c>
      <c r="O28" s="17">
        <v>1</v>
      </c>
      <c r="P28" s="17">
        <v>1745515320</v>
      </c>
      <c r="Q28" s="17">
        <v>2098</v>
      </c>
      <c r="S28" t="s">
        <v>72</v>
      </c>
      <c r="T28">
        <v>0</v>
      </c>
      <c r="U28" t="s">
        <v>55</v>
      </c>
      <c r="V28">
        <f>MATCH(D28,Отчет!$D:$D,0)</f>
        <v>19</v>
      </c>
    </row>
    <row r="29" spans="1:22" x14ac:dyDescent="0.2">
      <c r="A29" s="17">
        <v>1845518864</v>
      </c>
      <c r="B29" s="17">
        <v>7</v>
      </c>
      <c r="C29" s="17" t="s">
        <v>49</v>
      </c>
      <c r="D29" s="17">
        <v>1641136387</v>
      </c>
      <c r="E29" s="7" t="s">
        <v>44</v>
      </c>
      <c r="F29" s="17" t="s">
        <v>64</v>
      </c>
      <c r="G29" s="7" t="s">
        <v>71</v>
      </c>
      <c r="H29" s="17">
        <v>3</v>
      </c>
      <c r="I29" s="17" t="s">
        <v>52</v>
      </c>
      <c r="J29" s="17" t="s">
        <v>53</v>
      </c>
      <c r="L29" s="17">
        <v>21</v>
      </c>
      <c r="M29" s="17">
        <v>3</v>
      </c>
      <c r="N29" s="17">
        <v>1</v>
      </c>
      <c r="O29" s="17">
        <v>1</v>
      </c>
      <c r="P29" s="17">
        <v>1745515320</v>
      </c>
      <c r="Q29" s="17">
        <v>2098</v>
      </c>
      <c r="S29" t="s">
        <v>72</v>
      </c>
      <c r="T29">
        <v>0</v>
      </c>
      <c r="U29" t="s">
        <v>55</v>
      </c>
      <c r="V29">
        <f>MATCH(D29,Отчет!$D:$D,0)</f>
        <v>20</v>
      </c>
    </row>
    <row r="30" spans="1:22" x14ac:dyDescent="0.2">
      <c r="A30" s="17">
        <v>1845518909</v>
      </c>
      <c r="B30" s="17">
        <v>10</v>
      </c>
      <c r="C30" s="17" t="s">
        <v>49</v>
      </c>
      <c r="D30" s="17">
        <v>1641136429</v>
      </c>
      <c r="E30" s="7" t="s">
        <v>48</v>
      </c>
      <c r="F30" s="17" t="s">
        <v>57</v>
      </c>
      <c r="G30" s="7" t="s">
        <v>71</v>
      </c>
      <c r="H30" s="17">
        <v>3</v>
      </c>
      <c r="I30" s="17" t="s">
        <v>52</v>
      </c>
      <c r="J30" s="17" t="s">
        <v>53</v>
      </c>
      <c r="L30" s="17">
        <v>30</v>
      </c>
      <c r="M30" s="17">
        <v>3</v>
      </c>
      <c r="N30" s="17">
        <v>1</v>
      </c>
      <c r="O30" s="17">
        <v>1</v>
      </c>
      <c r="P30" s="17">
        <v>1745515320</v>
      </c>
      <c r="Q30" s="17">
        <v>2098</v>
      </c>
      <c r="S30" t="s">
        <v>72</v>
      </c>
      <c r="T30">
        <v>0</v>
      </c>
      <c r="U30" t="s">
        <v>55</v>
      </c>
      <c r="V30">
        <f>MATCH(D30,Отчет!$D:$D,0)</f>
        <v>16</v>
      </c>
    </row>
    <row r="31" spans="1:22" x14ac:dyDescent="0.2">
      <c r="A31" s="17">
        <v>1845518890</v>
      </c>
      <c r="B31" s="17">
        <v>9</v>
      </c>
      <c r="C31" s="17" t="s">
        <v>49</v>
      </c>
      <c r="D31" s="17">
        <v>1641136402</v>
      </c>
      <c r="E31" s="7" t="s">
        <v>46</v>
      </c>
      <c r="F31" s="17" t="s">
        <v>70</v>
      </c>
      <c r="G31" s="7" t="s">
        <v>71</v>
      </c>
      <c r="H31" s="17">
        <v>3</v>
      </c>
      <c r="I31" s="17" t="s">
        <v>52</v>
      </c>
      <c r="J31" s="17" t="s">
        <v>53</v>
      </c>
      <c r="L31" s="17">
        <v>27</v>
      </c>
      <c r="M31" s="17">
        <v>3</v>
      </c>
      <c r="N31" s="17">
        <v>1</v>
      </c>
      <c r="O31" s="17">
        <v>1</v>
      </c>
      <c r="P31" s="17">
        <v>1745515320</v>
      </c>
      <c r="Q31" s="17">
        <v>2098</v>
      </c>
      <c r="S31" t="s">
        <v>72</v>
      </c>
      <c r="T31">
        <v>0</v>
      </c>
      <c r="U31" t="s">
        <v>55</v>
      </c>
      <c r="V31">
        <f>MATCH(D31,Отчет!$D:$D,0)</f>
        <v>14</v>
      </c>
    </row>
    <row r="32" spans="1:22" x14ac:dyDescent="0.2">
      <c r="A32" s="17">
        <v>1845518821</v>
      </c>
      <c r="B32" s="17">
        <v>8</v>
      </c>
      <c r="C32" s="17" t="s">
        <v>49</v>
      </c>
      <c r="D32" s="17">
        <v>1641136328</v>
      </c>
      <c r="E32" s="7" t="s">
        <v>41</v>
      </c>
      <c r="F32" s="17" t="s">
        <v>62</v>
      </c>
      <c r="G32" s="7" t="s">
        <v>71</v>
      </c>
      <c r="H32" s="17">
        <v>3</v>
      </c>
      <c r="I32" s="17" t="s">
        <v>52</v>
      </c>
      <c r="J32" s="17" t="s">
        <v>53</v>
      </c>
      <c r="L32" s="17">
        <v>24</v>
      </c>
      <c r="M32" s="17">
        <v>3</v>
      </c>
      <c r="N32" s="17">
        <v>1</v>
      </c>
      <c r="O32" s="17">
        <v>1</v>
      </c>
      <c r="P32" s="17">
        <v>1745515320</v>
      </c>
      <c r="Q32" s="17">
        <v>2098</v>
      </c>
      <c r="S32" t="s">
        <v>72</v>
      </c>
      <c r="T32">
        <v>0</v>
      </c>
      <c r="U32" t="s">
        <v>55</v>
      </c>
      <c r="V32">
        <f>MATCH(D32,Отчет!$D:$D,0)</f>
        <v>18</v>
      </c>
    </row>
    <row r="33" spans="1:22" x14ac:dyDescent="0.2">
      <c r="A33" s="17">
        <v>1986234875</v>
      </c>
      <c r="B33" s="17">
        <v>8</v>
      </c>
      <c r="C33" s="17" t="s">
        <v>49</v>
      </c>
      <c r="D33" s="17">
        <v>1796841828</v>
      </c>
      <c r="E33" s="7" t="s">
        <v>47</v>
      </c>
      <c r="F33" s="17" t="s">
        <v>60</v>
      </c>
      <c r="G33" s="7" t="s">
        <v>73</v>
      </c>
      <c r="H33" s="17">
        <v>4</v>
      </c>
      <c r="I33" s="17" t="s">
        <v>52</v>
      </c>
      <c r="J33" s="17" t="s">
        <v>53</v>
      </c>
      <c r="L33" s="17">
        <v>32</v>
      </c>
      <c r="M33" s="17">
        <v>4</v>
      </c>
      <c r="N33" s="17">
        <v>1</v>
      </c>
      <c r="O33" s="17">
        <v>1</v>
      </c>
      <c r="P33" s="17">
        <v>1762328643</v>
      </c>
      <c r="Q33" s="17">
        <v>2098</v>
      </c>
      <c r="R33" s="17" t="s">
        <v>74</v>
      </c>
      <c r="S33" t="s">
        <v>54</v>
      </c>
      <c r="T33">
        <v>0</v>
      </c>
      <c r="U33" t="s">
        <v>55</v>
      </c>
      <c r="V33">
        <f>MATCH(D33,Отчет!$D:$D,0)</f>
        <v>24</v>
      </c>
    </row>
    <row r="34" spans="1:22" x14ac:dyDescent="0.2">
      <c r="A34" s="17">
        <v>1845487844</v>
      </c>
      <c r="B34" s="17">
        <v>8</v>
      </c>
      <c r="C34" s="17" t="s">
        <v>49</v>
      </c>
      <c r="D34" s="17">
        <v>1641136247</v>
      </c>
      <c r="E34" s="7" t="s">
        <v>36</v>
      </c>
      <c r="F34" s="17" t="s">
        <v>56</v>
      </c>
      <c r="G34" s="7" t="s">
        <v>75</v>
      </c>
      <c r="H34" s="17">
        <v>4</v>
      </c>
      <c r="I34" s="17" t="s">
        <v>52</v>
      </c>
      <c r="J34" s="17" t="s">
        <v>53</v>
      </c>
      <c r="L34" s="17">
        <v>32</v>
      </c>
      <c r="M34" s="17">
        <v>4</v>
      </c>
      <c r="N34" s="17">
        <v>1</v>
      </c>
      <c r="O34" s="17">
        <v>1</v>
      </c>
      <c r="P34" s="17">
        <v>1745515320</v>
      </c>
      <c r="Q34" s="17">
        <v>2098</v>
      </c>
      <c r="S34" t="s">
        <v>54</v>
      </c>
      <c r="T34">
        <v>0</v>
      </c>
      <c r="U34" t="s">
        <v>55</v>
      </c>
      <c r="V34">
        <f>MATCH(D34,Отчет!$D:$D,0)</f>
        <v>26</v>
      </c>
    </row>
    <row r="35" spans="1:22" x14ac:dyDescent="0.2">
      <c r="A35" s="17">
        <v>1845488286</v>
      </c>
      <c r="B35" s="17">
        <v>9</v>
      </c>
      <c r="C35" s="17" t="s">
        <v>49</v>
      </c>
      <c r="D35" s="17">
        <v>1641136402</v>
      </c>
      <c r="E35" s="7" t="s">
        <v>46</v>
      </c>
      <c r="F35" s="17" t="s">
        <v>70</v>
      </c>
      <c r="G35" s="7" t="s">
        <v>75</v>
      </c>
      <c r="H35" s="17">
        <v>4</v>
      </c>
      <c r="I35" s="17" t="s">
        <v>52</v>
      </c>
      <c r="J35" s="17" t="s">
        <v>53</v>
      </c>
      <c r="L35" s="17">
        <v>36</v>
      </c>
      <c r="M35" s="17">
        <v>4</v>
      </c>
      <c r="N35" s="17">
        <v>1</v>
      </c>
      <c r="O35" s="17">
        <v>1</v>
      </c>
      <c r="P35" s="17">
        <v>1745515320</v>
      </c>
      <c r="Q35" s="17">
        <v>2098</v>
      </c>
      <c r="S35" t="s">
        <v>54</v>
      </c>
      <c r="T35">
        <v>0</v>
      </c>
      <c r="U35" t="s">
        <v>55</v>
      </c>
      <c r="V35">
        <f>MATCH(D35,Отчет!$D:$D,0)</f>
        <v>14</v>
      </c>
    </row>
    <row r="36" spans="1:22" x14ac:dyDescent="0.2">
      <c r="A36" s="17">
        <v>1845488219</v>
      </c>
      <c r="B36" s="17">
        <v>8</v>
      </c>
      <c r="C36" s="17" t="s">
        <v>49</v>
      </c>
      <c r="D36" s="17">
        <v>1641136387</v>
      </c>
      <c r="E36" s="7" t="s">
        <v>44</v>
      </c>
      <c r="F36" s="17" t="s">
        <v>64</v>
      </c>
      <c r="G36" s="7" t="s">
        <v>75</v>
      </c>
      <c r="H36" s="17">
        <v>4</v>
      </c>
      <c r="I36" s="17" t="s">
        <v>52</v>
      </c>
      <c r="J36" s="17" t="s">
        <v>53</v>
      </c>
      <c r="L36" s="17">
        <v>32</v>
      </c>
      <c r="M36" s="17">
        <v>4</v>
      </c>
      <c r="N36" s="17">
        <v>1</v>
      </c>
      <c r="O36" s="17">
        <v>1</v>
      </c>
      <c r="P36" s="17">
        <v>1745515320</v>
      </c>
      <c r="Q36" s="17">
        <v>2098</v>
      </c>
      <c r="S36" t="s">
        <v>54</v>
      </c>
      <c r="T36">
        <v>0</v>
      </c>
      <c r="U36" t="s">
        <v>55</v>
      </c>
      <c r="V36">
        <f>MATCH(D36,Отчет!$D:$D,0)</f>
        <v>20</v>
      </c>
    </row>
    <row r="37" spans="1:22" x14ac:dyDescent="0.2">
      <c r="A37" s="17">
        <v>1845488152</v>
      </c>
      <c r="B37" s="17">
        <v>8</v>
      </c>
      <c r="C37" s="17" t="s">
        <v>49</v>
      </c>
      <c r="D37" s="17">
        <v>1641136354</v>
      </c>
      <c r="E37" s="7" t="s">
        <v>43</v>
      </c>
      <c r="F37" s="17" t="s">
        <v>50</v>
      </c>
      <c r="G37" s="7" t="s">
        <v>75</v>
      </c>
      <c r="H37" s="17">
        <v>4</v>
      </c>
      <c r="I37" s="17" t="s">
        <v>52</v>
      </c>
      <c r="J37" s="17" t="s">
        <v>53</v>
      </c>
      <c r="L37" s="17">
        <v>32</v>
      </c>
      <c r="M37" s="17">
        <v>4</v>
      </c>
      <c r="N37" s="17">
        <v>1</v>
      </c>
      <c r="O37" s="17">
        <v>1</v>
      </c>
      <c r="P37" s="17">
        <v>1745515320</v>
      </c>
      <c r="Q37" s="17">
        <v>2098</v>
      </c>
      <c r="S37" t="s">
        <v>54</v>
      </c>
      <c r="T37">
        <v>0</v>
      </c>
      <c r="U37" t="s">
        <v>55</v>
      </c>
      <c r="V37">
        <f>MATCH(D37,Отчет!$D:$D,0)</f>
        <v>19</v>
      </c>
    </row>
    <row r="38" spans="1:22" x14ac:dyDescent="0.2">
      <c r="A38" s="17">
        <v>1845487756</v>
      </c>
      <c r="B38" s="17">
        <v>8</v>
      </c>
      <c r="C38" s="17" t="s">
        <v>49</v>
      </c>
      <c r="D38" s="17">
        <v>1641136216</v>
      </c>
      <c r="E38" s="7" t="s">
        <v>34</v>
      </c>
      <c r="F38" s="17" t="s">
        <v>59</v>
      </c>
      <c r="G38" s="7" t="s">
        <v>75</v>
      </c>
      <c r="H38" s="17">
        <v>4</v>
      </c>
      <c r="I38" s="17" t="s">
        <v>52</v>
      </c>
      <c r="J38" s="17" t="s">
        <v>53</v>
      </c>
      <c r="L38" s="17">
        <v>32</v>
      </c>
      <c r="M38" s="17">
        <v>4</v>
      </c>
      <c r="N38" s="17">
        <v>1</v>
      </c>
      <c r="O38" s="17">
        <v>1</v>
      </c>
      <c r="P38" s="17">
        <v>1745515320</v>
      </c>
      <c r="Q38" s="17">
        <v>2098</v>
      </c>
      <c r="S38" t="s">
        <v>54</v>
      </c>
      <c r="T38">
        <v>0</v>
      </c>
      <c r="U38" t="s">
        <v>55</v>
      </c>
      <c r="V38">
        <f>MATCH(D38,Отчет!$D:$D,0)</f>
        <v>22</v>
      </c>
    </row>
    <row r="39" spans="1:22" x14ac:dyDescent="0.2">
      <c r="A39" s="17">
        <v>1845488012</v>
      </c>
      <c r="B39" s="17">
        <v>6</v>
      </c>
      <c r="C39" s="17" t="s">
        <v>49</v>
      </c>
      <c r="D39" s="17">
        <v>1641136315</v>
      </c>
      <c r="E39" s="7" t="s">
        <v>40</v>
      </c>
      <c r="F39" s="17" t="s">
        <v>58</v>
      </c>
      <c r="G39" s="7" t="s">
        <v>75</v>
      </c>
      <c r="H39" s="17">
        <v>4</v>
      </c>
      <c r="I39" s="17" t="s">
        <v>52</v>
      </c>
      <c r="J39" s="17" t="s">
        <v>53</v>
      </c>
      <c r="L39" s="17">
        <v>24</v>
      </c>
      <c r="M39" s="17">
        <v>4</v>
      </c>
      <c r="N39" s="17">
        <v>1</v>
      </c>
      <c r="O39" s="17">
        <v>1</v>
      </c>
      <c r="P39" s="17">
        <v>1745515320</v>
      </c>
      <c r="Q39" s="17">
        <v>2098</v>
      </c>
      <c r="S39" t="s">
        <v>54</v>
      </c>
      <c r="T39">
        <v>0</v>
      </c>
      <c r="U39" t="s">
        <v>55</v>
      </c>
      <c r="V39">
        <f>MATCH(D39,Отчет!$D:$D,0)</f>
        <v>27</v>
      </c>
    </row>
    <row r="40" spans="1:22" x14ac:dyDescent="0.2">
      <c r="A40" s="17">
        <v>1845487801</v>
      </c>
      <c r="B40" s="17">
        <v>9</v>
      </c>
      <c r="C40" s="17" t="s">
        <v>49</v>
      </c>
      <c r="D40" s="17">
        <v>1641136233</v>
      </c>
      <c r="E40" s="7" t="s">
        <v>35</v>
      </c>
      <c r="F40" s="17" t="s">
        <v>65</v>
      </c>
      <c r="G40" s="7" t="s">
        <v>75</v>
      </c>
      <c r="H40" s="17">
        <v>4</v>
      </c>
      <c r="I40" s="17" t="s">
        <v>52</v>
      </c>
      <c r="J40" s="17" t="s">
        <v>53</v>
      </c>
      <c r="L40" s="17">
        <v>36</v>
      </c>
      <c r="M40" s="17">
        <v>4</v>
      </c>
      <c r="N40" s="17">
        <v>1</v>
      </c>
      <c r="O40" s="17">
        <v>1</v>
      </c>
      <c r="P40" s="17">
        <v>1745515320</v>
      </c>
      <c r="Q40" s="17">
        <v>2098</v>
      </c>
      <c r="S40" t="s">
        <v>54</v>
      </c>
      <c r="T40">
        <v>0</v>
      </c>
      <c r="U40" t="s">
        <v>55</v>
      </c>
      <c r="V40">
        <f>MATCH(D40,Отчет!$D:$D,0)</f>
        <v>23</v>
      </c>
    </row>
    <row r="41" spans="1:22" x14ac:dyDescent="0.2">
      <c r="A41" s="17">
        <v>1845487969</v>
      </c>
      <c r="B41" s="17">
        <v>9</v>
      </c>
      <c r="C41" s="17" t="s">
        <v>49</v>
      </c>
      <c r="D41" s="17">
        <v>1641136301</v>
      </c>
      <c r="E41" s="7" t="s">
        <v>39</v>
      </c>
      <c r="F41" s="17" t="s">
        <v>63</v>
      </c>
      <c r="G41" s="7" t="s">
        <v>75</v>
      </c>
      <c r="H41" s="17">
        <v>4</v>
      </c>
      <c r="I41" s="17" t="s">
        <v>52</v>
      </c>
      <c r="J41" s="17" t="s">
        <v>53</v>
      </c>
      <c r="L41" s="17">
        <v>36</v>
      </c>
      <c r="M41" s="17">
        <v>4</v>
      </c>
      <c r="N41" s="17">
        <v>1</v>
      </c>
      <c r="O41" s="17">
        <v>1</v>
      </c>
      <c r="P41" s="17">
        <v>1745515320</v>
      </c>
      <c r="Q41" s="17">
        <v>2098</v>
      </c>
      <c r="S41" t="s">
        <v>54</v>
      </c>
      <c r="T41">
        <v>0</v>
      </c>
      <c r="U41" t="s">
        <v>55</v>
      </c>
      <c r="V41">
        <f>MATCH(D41,Отчет!$D:$D,0)</f>
        <v>15</v>
      </c>
    </row>
    <row r="42" spans="1:22" x14ac:dyDescent="0.2">
      <c r="A42" s="17">
        <v>1845487924</v>
      </c>
      <c r="B42" s="17">
        <v>8</v>
      </c>
      <c r="C42" s="17" t="s">
        <v>49</v>
      </c>
      <c r="D42" s="17">
        <v>1641136275</v>
      </c>
      <c r="E42" s="7" t="s">
        <v>38</v>
      </c>
      <c r="F42" s="17" t="s">
        <v>67</v>
      </c>
      <c r="G42" s="7" t="s">
        <v>75</v>
      </c>
      <c r="H42" s="17">
        <v>4</v>
      </c>
      <c r="I42" s="17" t="s">
        <v>52</v>
      </c>
      <c r="J42" s="17" t="s">
        <v>53</v>
      </c>
      <c r="L42" s="17">
        <v>32</v>
      </c>
      <c r="M42" s="17">
        <v>4</v>
      </c>
      <c r="N42" s="17">
        <v>1</v>
      </c>
      <c r="O42" s="17">
        <v>1</v>
      </c>
      <c r="P42" s="17">
        <v>1745515320</v>
      </c>
      <c r="Q42" s="17">
        <v>2098</v>
      </c>
      <c r="S42" t="s">
        <v>54</v>
      </c>
      <c r="T42">
        <v>0</v>
      </c>
      <c r="U42" t="s">
        <v>55</v>
      </c>
      <c r="V42">
        <f>MATCH(D42,Отчет!$D:$D,0)</f>
        <v>25</v>
      </c>
    </row>
    <row r="43" spans="1:22" x14ac:dyDescent="0.2">
      <c r="A43" s="17">
        <v>1845488250</v>
      </c>
      <c r="B43" s="17">
        <v>8</v>
      </c>
      <c r="C43" s="17" t="s">
        <v>49</v>
      </c>
      <c r="D43" s="17">
        <v>1663473745</v>
      </c>
      <c r="E43" s="7" t="s">
        <v>45</v>
      </c>
      <c r="F43" s="17" t="s">
        <v>68</v>
      </c>
      <c r="G43" s="7" t="s">
        <v>75</v>
      </c>
      <c r="H43" s="17">
        <v>4</v>
      </c>
      <c r="I43" s="17" t="s">
        <v>52</v>
      </c>
      <c r="J43" s="17" t="s">
        <v>53</v>
      </c>
      <c r="L43" s="17">
        <v>32</v>
      </c>
      <c r="M43" s="17">
        <v>4</v>
      </c>
      <c r="N43" s="17">
        <v>1</v>
      </c>
      <c r="O43" s="17">
        <v>1</v>
      </c>
      <c r="P43" s="17">
        <v>1745515320</v>
      </c>
      <c r="Q43" s="17">
        <v>2098</v>
      </c>
      <c r="S43" t="s">
        <v>54</v>
      </c>
      <c r="T43">
        <v>0</v>
      </c>
      <c r="U43" t="s">
        <v>55</v>
      </c>
      <c r="V43">
        <f>MATCH(D43,Отчет!$D:$D,0)</f>
        <v>21</v>
      </c>
    </row>
    <row r="44" spans="1:22" x14ac:dyDescent="0.2">
      <c r="A44" s="17">
        <v>1845488319</v>
      </c>
      <c r="B44" s="17">
        <v>9</v>
      </c>
      <c r="C44" s="17" t="s">
        <v>49</v>
      </c>
      <c r="D44" s="17">
        <v>1796841828</v>
      </c>
      <c r="E44" s="7" t="s">
        <v>47</v>
      </c>
      <c r="F44" s="17" t="s">
        <v>60</v>
      </c>
      <c r="G44" s="7" t="s">
        <v>75</v>
      </c>
      <c r="H44" s="17">
        <v>4</v>
      </c>
      <c r="I44" s="17" t="s">
        <v>52</v>
      </c>
      <c r="J44" s="17" t="s">
        <v>53</v>
      </c>
      <c r="L44" s="17">
        <v>36</v>
      </c>
      <c r="M44" s="17">
        <v>4</v>
      </c>
      <c r="N44" s="17">
        <v>1</v>
      </c>
      <c r="O44" s="17">
        <v>1</v>
      </c>
      <c r="P44" s="17">
        <v>1745515320</v>
      </c>
      <c r="Q44" s="17">
        <v>2098</v>
      </c>
      <c r="R44" s="17" t="s">
        <v>61</v>
      </c>
      <c r="S44" t="s">
        <v>54</v>
      </c>
      <c r="T44">
        <v>0</v>
      </c>
      <c r="U44" t="s">
        <v>55</v>
      </c>
      <c r="V44">
        <f>MATCH(D44,Отчет!$D:$D,0)</f>
        <v>24</v>
      </c>
    </row>
    <row r="45" spans="1:22" x14ac:dyDescent="0.2">
      <c r="A45" s="17">
        <v>1845488112</v>
      </c>
      <c r="B45" s="17">
        <v>8</v>
      </c>
      <c r="C45" s="17" t="s">
        <v>49</v>
      </c>
      <c r="D45" s="17">
        <v>1641136341</v>
      </c>
      <c r="E45" s="7" t="s">
        <v>42</v>
      </c>
      <c r="F45" s="17" t="s">
        <v>69</v>
      </c>
      <c r="G45" s="7" t="s">
        <v>75</v>
      </c>
      <c r="H45" s="17">
        <v>4</v>
      </c>
      <c r="I45" s="17" t="s">
        <v>52</v>
      </c>
      <c r="J45" s="17" t="s">
        <v>53</v>
      </c>
      <c r="L45" s="17">
        <v>32</v>
      </c>
      <c r="M45" s="17">
        <v>4</v>
      </c>
      <c r="N45" s="17">
        <v>1</v>
      </c>
      <c r="O45" s="17">
        <v>1</v>
      </c>
      <c r="P45" s="17">
        <v>1745515320</v>
      </c>
      <c r="Q45" s="17">
        <v>2098</v>
      </c>
      <c r="S45" t="s">
        <v>54</v>
      </c>
      <c r="T45">
        <v>0</v>
      </c>
      <c r="U45" t="s">
        <v>55</v>
      </c>
      <c r="V45">
        <f>MATCH(D45,Отчет!$D:$D,0)</f>
        <v>17</v>
      </c>
    </row>
    <row r="46" spans="1:22" x14ac:dyDescent="0.2">
      <c r="A46" s="17">
        <v>1845488355</v>
      </c>
      <c r="B46" s="17">
        <v>8</v>
      </c>
      <c r="C46" s="17" t="s">
        <v>49</v>
      </c>
      <c r="D46" s="17">
        <v>1641136429</v>
      </c>
      <c r="E46" s="7" t="s">
        <v>48</v>
      </c>
      <c r="F46" s="17" t="s">
        <v>57</v>
      </c>
      <c r="G46" s="7" t="s">
        <v>75</v>
      </c>
      <c r="H46" s="17">
        <v>4</v>
      </c>
      <c r="I46" s="17" t="s">
        <v>52</v>
      </c>
      <c r="J46" s="17" t="s">
        <v>53</v>
      </c>
      <c r="L46" s="17">
        <v>32</v>
      </c>
      <c r="M46" s="17">
        <v>4</v>
      </c>
      <c r="N46" s="17">
        <v>1</v>
      </c>
      <c r="O46" s="17">
        <v>1</v>
      </c>
      <c r="P46" s="17">
        <v>1745515320</v>
      </c>
      <c r="Q46" s="17">
        <v>2098</v>
      </c>
      <c r="S46" t="s">
        <v>54</v>
      </c>
      <c r="T46">
        <v>0</v>
      </c>
      <c r="U46" t="s">
        <v>55</v>
      </c>
      <c r="V46">
        <f>MATCH(D46,Отчет!$D:$D,0)</f>
        <v>16</v>
      </c>
    </row>
    <row r="47" spans="1:22" x14ac:dyDescent="0.2">
      <c r="A47" s="17">
        <v>1845487889</v>
      </c>
      <c r="B47" s="17">
        <v>6</v>
      </c>
      <c r="C47" s="17" t="s">
        <v>49</v>
      </c>
      <c r="D47" s="17">
        <v>1641136261</v>
      </c>
      <c r="E47" s="7" t="s">
        <v>37</v>
      </c>
      <c r="F47" s="17" t="s">
        <v>66</v>
      </c>
      <c r="G47" s="7" t="s">
        <v>75</v>
      </c>
      <c r="H47" s="17">
        <v>4</v>
      </c>
      <c r="I47" s="17" t="s">
        <v>52</v>
      </c>
      <c r="J47" s="17" t="s">
        <v>53</v>
      </c>
      <c r="L47" s="17">
        <v>24</v>
      </c>
      <c r="M47" s="17">
        <v>4</v>
      </c>
      <c r="N47" s="17">
        <v>1</v>
      </c>
      <c r="O47" s="17">
        <v>1</v>
      </c>
      <c r="P47" s="17">
        <v>1745515320</v>
      </c>
      <c r="Q47" s="17">
        <v>2098</v>
      </c>
      <c r="S47" t="s">
        <v>54</v>
      </c>
      <c r="T47">
        <v>0</v>
      </c>
      <c r="U47" t="s">
        <v>55</v>
      </c>
      <c r="V47">
        <f>MATCH(D47,Отчет!$D:$D,0)</f>
        <v>28</v>
      </c>
    </row>
    <row r="48" spans="1:22" x14ac:dyDescent="0.2">
      <c r="A48" s="17">
        <v>1845488063</v>
      </c>
      <c r="B48" s="17">
        <v>10</v>
      </c>
      <c r="C48" s="17" t="s">
        <v>49</v>
      </c>
      <c r="D48" s="17">
        <v>1641136328</v>
      </c>
      <c r="E48" s="7" t="s">
        <v>41</v>
      </c>
      <c r="F48" s="17" t="s">
        <v>62</v>
      </c>
      <c r="G48" s="7" t="s">
        <v>75</v>
      </c>
      <c r="H48" s="17">
        <v>4</v>
      </c>
      <c r="I48" s="17" t="s">
        <v>52</v>
      </c>
      <c r="J48" s="17" t="s">
        <v>53</v>
      </c>
      <c r="L48" s="17">
        <v>40</v>
      </c>
      <c r="M48" s="17">
        <v>4</v>
      </c>
      <c r="N48" s="17">
        <v>1</v>
      </c>
      <c r="O48" s="17">
        <v>1</v>
      </c>
      <c r="P48" s="17">
        <v>1745515320</v>
      </c>
      <c r="Q48" s="17">
        <v>2098</v>
      </c>
      <c r="S48" t="s">
        <v>54</v>
      </c>
      <c r="T48">
        <v>0</v>
      </c>
      <c r="U48" t="s">
        <v>55</v>
      </c>
      <c r="V48">
        <f>MATCH(D48,Отчет!$D:$D,0)</f>
        <v>18</v>
      </c>
    </row>
    <row r="49" spans="1:22" x14ac:dyDescent="0.2">
      <c r="A49" s="17">
        <v>1845488075</v>
      </c>
      <c r="B49" s="17">
        <v>7</v>
      </c>
      <c r="C49" s="17" t="s">
        <v>49</v>
      </c>
      <c r="D49" s="17">
        <v>1641136328</v>
      </c>
      <c r="E49" s="7" t="s">
        <v>41</v>
      </c>
      <c r="F49" s="17" t="s">
        <v>62</v>
      </c>
      <c r="G49" s="7" t="s">
        <v>76</v>
      </c>
      <c r="H49" s="17">
        <v>4</v>
      </c>
      <c r="I49" s="17" t="s">
        <v>52</v>
      </c>
      <c r="J49" s="17" t="s">
        <v>53</v>
      </c>
      <c r="L49" s="17">
        <v>28</v>
      </c>
      <c r="M49" s="17">
        <v>4</v>
      </c>
      <c r="N49" s="17">
        <v>1</v>
      </c>
      <c r="O49" s="17">
        <v>1</v>
      </c>
      <c r="P49" s="17">
        <v>1745515320</v>
      </c>
      <c r="Q49" s="17">
        <v>2098</v>
      </c>
      <c r="S49" t="s">
        <v>54</v>
      </c>
      <c r="T49">
        <v>0</v>
      </c>
      <c r="U49" t="s">
        <v>55</v>
      </c>
      <c r="V49">
        <f>MATCH(D49,Отчет!$D:$D,0)</f>
        <v>18</v>
      </c>
    </row>
    <row r="50" spans="1:22" x14ac:dyDescent="0.2">
      <c r="A50" s="17">
        <v>1845488323</v>
      </c>
      <c r="B50" s="17">
        <v>8</v>
      </c>
      <c r="C50" s="17" t="s">
        <v>49</v>
      </c>
      <c r="D50" s="17">
        <v>1796841828</v>
      </c>
      <c r="E50" s="7" t="s">
        <v>47</v>
      </c>
      <c r="F50" s="17" t="s">
        <v>60</v>
      </c>
      <c r="G50" s="7" t="s">
        <v>76</v>
      </c>
      <c r="H50" s="17">
        <v>4</v>
      </c>
      <c r="I50" s="17" t="s">
        <v>52</v>
      </c>
      <c r="J50" s="17" t="s">
        <v>53</v>
      </c>
      <c r="L50" s="17">
        <v>32</v>
      </c>
      <c r="M50" s="17">
        <v>4</v>
      </c>
      <c r="N50" s="17">
        <v>1</v>
      </c>
      <c r="O50" s="17">
        <v>1</v>
      </c>
      <c r="P50" s="17">
        <v>1745515320</v>
      </c>
      <c r="Q50" s="17">
        <v>2098</v>
      </c>
      <c r="R50" s="17" t="s">
        <v>61</v>
      </c>
      <c r="S50" t="s">
        <v>54</v>
      </c>
      <c r="T50">
        <v>0</v>
      </c>
      <c r="U50" t="s">
        <v>55</v>
      </c>
      <c r="V50">
        <f>MATCH(D50,Отчет!$D:$D,0)</f>
        <v>24</v>
      </c>
    </row>
    <row r="51" spans="1:22" x14ac:dyDescent="0.2">
      <c r="A51" s="17">
        <v>1845488254</v>
      </c>
      <c r="B51" s="17">
        <v>9</v>
      </c>
      <c r="C51" s="17" t="s">
        <v>49</v>
      </c>
      <c r="D51" s="17">
        <v>1663473745</v>
      </c>
      <c r="E51" s="7" t="s">
        <v>45</v>
      </c>
      <c r="F51" s="17" t="s">
        <v>68</v>
      </c>
      <c r="G51" s="7" t="s">
        <v>76</v>
      </c>
      <c r="H51" s="17">
        <v>4</v>
      </c>
      <c r="I51" s="17" t="s">
        <v>52</v>
      </c>
      <c r="J51" s="17" t="s">
        <v>53</v>
      </c>
      <c r="L51" s="17">
        <v>36</v>
      </c>
      <c r="M51" s="17">
        <v>4</v>
      </c>
      <c r="N51" s="17">
        <v>1</v>
      </c>
      <c r="O51" s="17">
        <v>1</v>
      </c>
      <c r="P51" s="17">
        <v>1745515320</v>
      </c>
      <c r="Q51" s="17">
        <v>2098</v>
      </c>
      <c r="S51" t="s">
        <v>54</v>
      </c>
      <c r="T51">
        <v>0</v>
      </c>
      <c r="U51" t="s">
        <v>55</v>
      </c>
      <c r="V51">
        <f>MATCH(D51,Отчет!$D:$D,0)</f>
        <v>21</v>
      </c>
    </row>
    <row r="52" spans="1:22" x14ac:dyDescent="0.2">
      <c r="A52" s="17">
        <v>1845488359</v>
      </c>
      <c r="B52" s="17">
        <v>9</v>
      </c>
      <c r="C52" s="17" t="s">
        <v>49</v>
      </c>
      <c r="D52" s="17">
        <v>1641136429</v>
      </c>
      <c r="E52" s="7" t="s">
        <v>48</v>
      </c>
      <c r="F52" s="17" t="s">
        <v>57</v>
      </c>
      <c r="G52" s="7" t="s">
        <v>76</v>
      </c>
      <c r="H52" s="17">
        <v>4</v>
      </c>
      <c r="I52" s="17" t="s">
        <v>52</v>
      </c>
      <c r="J52" s="17" t="s">
        <v>53</v>
      </c>
      <c r="L52" s="17">
        <v>36</v>
      </c>
      <c r="M52" s="17">
        <v>4</v>
      </c>
      <c r="N52" s="17">
        <v>1</v>
      </c>
      <c r="O52" s="17">
        <v>1</v>
      </c>
      <c r="P52" s="17">
        <v>1745515320</v>
      </c>
      <c r="Q52" s="17">
        <v>2098</v>
      </c>
      <c r="S52" t="s">
        <v>54</v>
      </c>
      <c r="T52">
        <v>0</v>
      </c>
      <c r="U52" t="s">
        <v>55</v>
      </c>
      <c r="V52">
        <f>MATCH(D52,Отчет!$D:$D,0)</f>
        <v>16</v>
      </c>
    </row>
    <row r="53" spans="1:22" x14ac:dyDescent="0.2">
      <c r="A53" s="17">
        <v>1845488292</v>
      </c>
      <c r="B53" s="17">
        <v>8</v>
      </c>
      <c r="C53" s="17" t="s">
        <v>49</v>
      </c>
      <c r="D53" s="17">
        <v>1641136402</v>
      </c>
      <c r="E53" s="7" t="s">
        <v>46</v>
      </c>
      <c r="F53" s="17" t="s">
        <v>70</v>
      </c>
      <c r="G53" s="7" t="s">
        <v>76</v>
      </c>
      <c r="H53" s="17">
        <v>4</v>
      </c>
      <c r="I53" s="17" t="s">
        <v>52</v>
      </c>
      <c r="J53" s="17" t="s">
        <v>53</v>
      </c>
      <c r="L53" s="17">
        <v>32</v>
      </c>
      <c r="M53" s="17">
        <v>4</v>
      </c>
      <c r="N53" s="17">
        <v>1</v>
      </c>
      <c r="O53" s="17">
        <v>1</v>
      </c>
      <c r="P53" s="17">
        <v>1745515320</v>
      </c>
      <c r="Q53" s="17">
        <v>2098</v>
      </c>
      <c r="S53" t="s">
        <v>54</v>
      </c>
      <c r="T53">
        <v>0</v>
      </c>
      <c r="U53" t="s">
        <v>55</v>
      </c>
      <c r="V53">
        <f>MATCH(D53,Отчет!$D:$D,0)</f>
        <v>14</v>
      </c>
    </row>
    <row r="54" spans="1:22" x14ac:dyDescent="0.2">
      <c r="A54" s="17">
        <v>1845488223</v>
      </c>
      <c r="B54" s="17">
        <v>8</v>
      </c>
      <c r="C54" s="17" t="s">
        <v>49</v>
      </c>
      <c r="D54" s="17">
        <v>1641136387</v>
      </c>
      <c r="E54" s="7" t="s">
        <v>44</v>
      </c>
      <c r="F54" s="17" t="s">
        <v>64</v>
      </c>
      <c r="G54" s="7" t="s">
        <v>76</v>
      </c>
      <c r="H54" s="17">
        <v>4</v>
      </c>
      <c r="I54" s="17" t="s">
        <v>52</v>
      </c>
      <c r="J54" s="17" t="s">
        <v>53</v>
      </c>
      <c r="L54" s="17">
        <v>32</v>
      </c>
      <c r="M54" s="17">
        <v>4</v>
      </c>
      <c r="N54" s="17">
        <v>1</v>
      </c>
      <c r="O54" s="17">
        <v>1</v>
      </c>
      <c r="P54" s="17">
        <v>1745515320</v>
      </c>
      <c r="Q54" s="17">
        <v>2098</v>
      </c>
      <c r="S54" t="s">
        <v>54</v>
      </c>
      <c r="T54">
        <v>0</v>
      </c>
      <c r="U54" t="s">
        <v>55</v>
      </c>
      <c r="V54">
        <f>MATCH(D54,Отчет!$D:$D,0)</f>
        <v>20</v>
      </c>
    </row>
    <row r="55" spans="1:22" x14ac:dyDescent="0.2">
      <c r="A55" s="17">
        <v>1845488158</v>
      </c>
      <c r="B55" s="17">
        <v>9</v>
      </c>
      <c r="C55" s="17" t="s">
        <v>49</v>
      </c>
      <c r="D55" s="17">
        <v>1641136354</v>
      </c>
      <c r="E55" s="7" t="s">
        <v>43</v>
      </c>
      <c r="F55" s="17" t="s">
        <v>50</v>
      </c>
      <c r="G55" s="7" t="s">
        <v>76</v>
      </c>
      <c r="H55" s="17">
        <v>4</v>
      </c>
      <c r="I55" s="17" t="s">
        <v>52</v>
      </c>
      <c r="J55" s="17" t="s">
        <v>53</v>
      </c>
      <c r="L55" s="17">
        <v>36</v>
      </c>
      <c r="M55" s="17">
        <v>4</v>
      </c>
      <c r="N55" s="17">
        <v>1</v>
      </c>
      <c r="O55" s="17">
        <v>1</v>
      </c>
      <c r="P55" s="17">
        <v>1745515320</v>
      </c>
      <c r="Q55" s="17">
        <v>2098</v>
      </c>
      <c r="S55" t="s">
        <v>54</v>
      </c>
      <c r="T55">
        <v>0</v>
      </c>
      <c r="U55" t="s">
        <v>55</v>
      </c>
      <c r="V55">
        <f>MATCH(D55,Отчет!$D:$D,0)</f>
        <v>19</v>
      </c>
    </row>
    <row r="56" spans="1:22" x14ac:dyDescent="0.2">
      <c r="A56" s="17">
        <v>1845488017</v>
      </c>
      <c r="B56" s="17">
        <v>6</v>
      </c>
      <c r="C56" s="17" t="s">
        <v>49</v>
      </c>
      <c r="D56" s="17">
        <v>1641136315</v>
      </c>
      <c r="E56" s="7" t="s">
        <v>40</v>
      </c>
      <c r="F56" s="17" t="s">
        <v>58</v>
      </c>
      <c r="G56" s="7" t="s">
        <v>76</v>
      </c>
      <c r="H56" s="17">
        <v>4</v>
      </c>
      <c r="I56" s="17" t="s">
        <v>52</v>
      </c>
      <c r="J56" s="17" t="s">
        <v>53</v>
      </c>
      <c r="L56" s="17">
        <v>24</v>
      </c>
      <c r="M56" s="17">
        <v>4</v>
      </c>
      <c r="N56" s="17">
        <v>1</v>
      </c>
      <c r="O56" s="17">
        <v>1</v>
      </c>
      <c r="P56" s="17">
        <v>1745515320</v>
      </c>
      <c r="Q56" s="17">
        <v>2098</v>
      </c>
      <c r="S56" t="s">
        <v>54</v>
      </c>
      <c r="T56">
        <v>0</v>
      </c>
      <c r="U56" t="s">
        <v>55</v>
      </c>
      <c r="V56">
        <f>MATCH(D56,Отчет!$D:$D,0)</f>
        <v>27</v>
      </c>
    </row>
    <row r="57" spans="1:22" x14ac:dyDescent="0.2">
      <c r="A57" s="17">
        <v>1845487973</v>
      </c>
      <c r="B57" s="17">
        <v>8</v>
      </c>
      <c r="C57" s="17" t="s">
        <v>49</v>
      </c>
      <c r="D57" s="17">
        <v>1641136301</v>
      </c>
      <c r="E57" s="7" t="s">
        <v>39</v>
      </c>
      <c r="F57" s="17" t="s">
        <v>63</v>
      </c>
      <c r="G57" s="7" t="s">
        <v>76</v>
      </c>
      <c r="H57" s="17">
        <v>4</v>
      </c>
      <c r="I57" s="17" t="s">
        <v>52</v>
      </c>
      <c r="J57" s="17" t="s">
        <v>53</v>
      </c>
      <c r="L57" s="17">
        <v>32</v>
      </c>
      <c r="M57" s="17">
        <v>4</v>
      </c>
      <c r="N57" s="17">
        <v>1</v>
      </c>
      <c r="O57" s="17">
        <v>1</v>
      </c>
      <c r="P57" s="17">
        <v>1745515320</v>
      </c>
      <c r="Q57" s="17">
        <v>2098</v>
      </c>
      <c r="S57" t="s">
        <v>54</v>
      </c>
      <c r="T57">
        <v>0</v>
      </c>
      <c r="U57" t="s">
        <v>55</v>
      </c>
      <c r="V57">
        <f>MATCH(D57,Отчет!$D:$D,0)</f>
        <v>15</v>
      </c>
    </row>
    <row r="58" spans="1:22" x14ac:dyDescent="0.2">
      <c r="A58" s="17">
        <v>1845487931</v>
      </c>
      <c r="B58" s="17">
        <v>8</v>
      </c>
      <c r="C58" s="17" t="s">
        <v>49</v>
      </c>
      <c r="D58" s="17">
        <v>1641136275</v>
      </c>
      <c r="E58" s="7" t="s">
        <v>38</v>
      </c>
      <c r="F58" s="17" t="s">
        <v>67</v>
      </c>
      <c r="G58" s="7" t="s">
        <v>76</v>
      </c>
      <c r="H58" s="17">
        <v>4</v>
      </c>
      <c r="I58" s="17" t="s">
        <v>52</v>
      </c>
      <c r="J58" s="17" t="s">
        <v>53</v>
      </c>
      <c r="L58" s="17">
        <v>32</v>
      </c>
      <c r="M58" s="17">
        <v>4</v>
      </c>
      <c r="N58" s="17">
        <v>1</v>
      </c>
      <c r="O58" s="17">
        <v>1</v>
      </c>
      <c r="P58" s="17">
        <v>1745515320</v>
      </c>
      <c r="Q58" s="17">
        <v>2098</v>
      </c>
      <c r="S58" t="s">
        <v>54</v>
      </c>
      <c r="T58">
        <v>0</v>
      </c>
      <c r="U58" t="s">
        <v>55</v>
      </c>
      <c r="V58">
        <f>MATCH(D58,Отчет!$D:$D,0)</f>
        <v>25</v>
      </c>
    </row>
    <row r="59" spans="1:22" x14ac:dyDescent="0.2">
      <c r="A59" s="17">
        <v>1845487894</v>
      </c>
      <c r="B59" s="17">
        <v>4</v>
      </c>
      <c r="C59" s="17" t="s">
        <v>49</v>
      </c>
      <c r="D59" s="17">
        <v>1641136261</v>
      </c>
      <c r="E59" s="7" t="s">
        <v>37</v>
      </c>
      <c r="F59" s="17" t="s">
        <v>66</v>
      </c>
      <c r="G59" s="7" t="s">
        <v>76</v>
      </c>
      <c r="H59" s="17">
        <v>4</v>
      </c>
      <c r="I59" s="17" t="s">
        <v>52</v>
      </c>
      <c r="J59" s="17" t="s">
        <v>53</v>
      </c>
      <c r="L59" s="17">
        <v>16</v>
      </c>
      <c r="M59" s="17">
        <v>4</v>
      </c>
      <c r="N59" s="17">
        <v>1</v>
      </c>
      <c r="O59" s="17">
        <v>1</v>
      </c>
      <c r="P59" s="17">
        <v>1745515320</v>
      </c>
      <c r="Q59" s="17">
        <v>2098</v>
      </c>
      <c r="S59" t="s">
        <v>54</v>
      </c>
      <c r="T59">
        <v>0</v>
      </c>
      <c r="U59" t="s">
        <v>55</v>
      </c>
      <c r="V59">
        <f>MATCH(D59,Отчет!$D:$D,0)</f>
        <v>28</v>
      </c>
    </row>
    <row r="60" spans="1:22" x14ac:dyDescent="0.2">
      <c r="A60" s="17">
        <v>1845487851</v>
      </c>
      <c r="B60" s="17">
        <v>4</v>
      </c>
      <c r="C60" s="17" t="s">
        <v>49</v>
      </c>
      <c r="D60" s="17">
        <v>1641136247</v>
      </c>
      <c r="E60" s="7" t="s">
        <v>36</v>
      </c>
      <c r="F60" s="17" t="s">
        <v>56</v>
      </c>
      <c r="G60" s="7" t="s">
        <v>76</v>
      </c>
      <c r="H60" s="17">
        <v>4</v>
      </c>
      <c r="I60" s="17" t="s">
        <v>52</v>
      </c>
      <c r="J60" s="17" t="s">
        <v>53</v>
      </c>
      <c r="L60" s="17">
        <v>16</v>
      </c>
      <c r="M60" s="17">
        <v>4</v>
      </c>
      <c r="N60" s="17">
        <v>1</v>
      </c>
      <c r="O60" s="17">
        <v>1</v>
      </c>
      <c r="P60" s="17">
        <v>1745515320</v>
      </c>
      <c r="Q60" s="17">
        <v>2098</v>
      </c>
      <c r="S60" t="s">
        <v>54</v>
      </c>
      <c r="T60">
        <v>0</v>
      </c>
      <c r="U60" t="s">
        <v>55</v>
      </c>
      <c r="V60">
        <f>MATCH(D60,Отчет!$D:$D,0)</f>
        <v>26</v>
      </c>
    </row>
    <row r="61" spans="1:22" x14ac:dyDescent="0.2">
      <c r="A61" s="17">
        <v>1845487807</v>
      </c>
      <c r="B61" s="17">
        <v>5</v>
      </c>
      <c r="C61" s="17" t="s">
        <v>49</v>
      </c>
      <c r="D61" s="17">
        <v>1641136233</v>
      </c>
      <c r="E61" s="7" t="s">
        <v>35</v>
      </c>
      <c r="F61" s="17" t="s">
        <v>65</v>
      </c>
      <c r="G61" s="7" t="s">
        <v>76</v>
      </c>
      <c r="H61" s="17">
        <v>4</v>
      </c>
      <c r="I61" s="17" t="s">
        <v>52</v>
      </c>
      <c r="J61" s="17" t="s">
        <v>53</v>
      </c>
      <c r="L61" s="17">
        <v>20</v>
      </c>
      <c r="M61" s="17">
        <v>4</v>
      </c>
      <c r="N61" s="17">
        <v>1</v>
      </c>
      <c r="O61" s="17">
        <v>1</v>
      </c>
      <c r="P61" s="17">
        <v>1745515320</v>
      </c>
      <c r="Q61" s="17">
        <v>2098</v>
      </c>
      <c r="S61" t="s">
        <v>54</v>
      </c>
      <c r="T61">
        <v>0</v>
      </c>
      <c r="U61" t="s">
        <v>55</v>
      </c>
      <c r="V61">
        <f>MATCH(D61,Отчет!$D:$D,0)</f>
        <v>23</v>
      </c>
    </row>
    <row r="62" spans="1:22" x14ac:dyDescent="0.2">
      <c r="A62" s="17">
        <v>1845487760</v>
      </c>
      <c r="B62" s="17">
        <v>9</v>
      </c>
      <c r="C62" s="17" t="s">
        <v>49</v>
      </c>
      <c r="D62" s="17">
        <v>1641136216</v>
      </c>
      <c r="E62" s="7" t="s">
        <v>34</v>
      </c>
      <c r="F62" s="17" t="s">
        <v>59</v>
      </c>
      <c r="G62" s="7" t="s">
        <v>76</v>
      </c>
      <c r="H62" s="17">
        <v>4</v>
      </c>
      <c r="I62" s="17" t="s">
        <v>52</v>
      </c>
      <c r="J62" s="17" t="s">
        <v>53</v>
      </c>
      <c r="L62" s="17">
        <v>36</v>
      </c>
      <c r="M62" s="17">
        <v>4</v>
      </c>
      <c r="N62" s="17">
        <v>1</v>
      </c>
      <c r="O62" s="17">
        <v>1</v>
      </c>
      <c r="P62" s="17">
        <v>1745515320</v>
      </c>
      <c r="Q62" s="17">
        <v>2098</v>
      </c>
      <c r="S62" t="s">
        <v>54</v>
      </c>
      <c r="T62">
        <v>0</v>
      </c>
      <c r="U62" t="s">
        <v>55</v>
      </c>
      <c r="V62">
        <f>MATCH(D62,Отчет!$D:$D,0)</f>
        <v>22</v>
      </c>
    </row>
    <row r="63" spans="1:22" x14ac:dyDescent="0.2">
      <c r="A63" s="17">
        <v>1845488120</v>
      </c>
      <c r="B63" s="17">
        <v>9</v>
      </c>
      <c r="C63" s="17" t="s">
        <v>49</v>
      </c>
      <c r="D63" s="17">
        <v>1641136341</v>
      </c>
      <c r="E63" s="7" t="s">
        <v>42</v>
      </c>
      <c r="F63" s="17" t="s">
        <v>69</v>
      </c>
      <c r="G63" s="7" t="s">
        <v>76</v>
      </c>
      <c r="H63" s="17">
        <v>4</v>
      </c>
      <c r="I63" s="17" t="s">
        <v>52</v>
      </c>
      <c r="J63" s="17" t="s">
        <v>53</v>
      </c>
      <c r="L63" s="17">
        <v>36</v>
      </c>
      <c r="M63" s="17">
        <v>4</v>
      </c>
      <c r="N63" s="17">
        <v>1</v>
      </c>
      <c r="O63" s="17">
        <v>1</v>
      </c>
      <c r="P63" s="17">
        <v>1745515320</v>
      </c>
      <c r="Q63" s="17">
        <v>2098</v>
      </c>
      <c r="S63" t="s">
        <v>54</v>
      </c>
      <c r="T63">
        <v>0</v>
      </c>
      <c r="U63" t="s">
        <v>55</v>
      </c>
      <c r="V63">
        <f>MATCH(D63,Отчет!$D:$D,0)</f>
        <v>17</v>
      </c>
    </row>
  </sheetData>
  <sheetCalcPr fullCalcOnLoad="1"/>
  <phoneticPr fontId="0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Отчет</vt:lpstr>
      <vt:lpstr>Данные</vt:lpstr>
    </vt:vector>
  </TitlesOfParts>
  <Company>Private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Abracadabra</dc:creator>
  <cp:lastModifiedBy>Abracadabra</cp:lastModifiedBy>
  <dcterms:created xsi:type="dcterms:W3CDTF">2006-05-18T19:55:00Z</dcterms:created>
  <dcterms:modified xsi:type="dcterms:W3CDTF">2018-02-25T13:51:29Z</dcterms:modified>
</cp:coreProperties>
</file>