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25" i="1"/>
  <c r="P29" i="1"/>
  <c r="P12" i="1"/>
  <c r="P28" i="1"/>
  <c r="P13" i="1"/>
  <c r="P19" i="1"/>
  <c r="P22" i="1"/>
  <c r="P30" i="1"/>
  <c r="P26" i="1"/>
  <c r="P14" i="1"/>
  <c r="P15" i="1"/>
  <c r="P20" i="1"/>
  <c r="P27" i="1"/>
  <c r="P21" i="1"/>
  <c r="P23" i="1"/>
  <c r="P16" i="1"/>
  <c r="P17" i="1"/>
  <c r="P18" i="1"/>
  <c r="O25" i="1"/>
  <c r="O29" i="1"/>
  <c r="O12" i="1"/>
  <c r="O28" i="1"/>
  <c r="O13" i="1"/>
  <c r="O19" i="1"/>
  <c r="O22" i="1"/>
  <c r="O30" i="1"/>
  <c r="O26" i="1"/>
  <c r="O14" i="1"/>
  <c r="O15" i="1"/>
  <c r="O20" i="1"/>
  <c r="O27" i="1"/>
  <c r="O21" i="1"/>
  <c r="O23" i="1"/>
  <c r="O16" i="1"/>
  <c r="O17" i="1"/>
  <c r="O18" i="1"/>
  <c r="P24" i="1"/>
  <c r="O24" i="1"/>
  <c r="J25" i="1"/>
  <c r="L25" i="1" s="1"/>
  <c r="J29" i="1"/>
  <c r="L29" i="1" s="1"/>
  <c r="J12" i="1"/>
  <c r="L12" i="1" s="1"/>
  <c r="J28" i="1"/>
  <c r="L28" i="1" s="1"/>
  <c r="J13" i="1"/>
  <c r="L13" i="1" s="1"/>
  <c r="J19" i="1"/>
  <c r="L19" i="1" s="1"/>
  <c r="J22" i="1"/>
  <c r="L22" i="1" s="1"/>
  <c r="J30" i="1"/>
  <c r="L30" i="1" s="1"/>
  <c r="J26" i="1"/>
  <c r="L26" i="1" s="1"/>
  <c r="J14" i="1"/>
  <c r="L14" i="1" s="1"/>
  <c r="J15" i="1"/>
  <c r="L15" i="1" s="1"/>
  <c r="J20" i="1"/>
  <c r="L20" i="1" s="1"/>
  <c r="J27" i="1"/>
  <c r="L27" i="1" s="1"/>
  <c r="J21" i="1"/>
  <c r="L21" i="1" s="1"/>
  <c r="J23" i="1"/>
  <c r="L23" i="1" s="1"/>
  <c r="J16" i="1"/>
  <c r="L16" i="1" s="1"/>
  <c r="J17" i="1"/>
  <c r="L17" i="1" s="1"/>
  <c r="J18" i="1"/>
  <c r="L18" i="1" s="1"/>
  <c r="J24" i="1"/>
  <c r="L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3" i="2"/>
</calcChain>
</file>

<file path=xl/sharedStrings.xml><?xml version="1.0" encoding="utf-8"?>
<sst xmlns="http://schemas.openxmlformats.org/spreadsheetml/2006/main" count="487" uniqueCount="104">
  <si>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</si>
  <si>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</si>
  <si>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</si>
  <si>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</si>
  <si>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</si>
  <si>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</si>
  <si>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</si>
  <si>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</si>
  <si>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</si>
  <si>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</si>
  <si>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</si>
  <si>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</si>
  <si>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</si>
  <si>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</si>
  <si>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</si>
  <si>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</si>
  <si>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</si>
  <si>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</si>
  <si>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</si>
  <si>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</si>
  <si>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</si>
  <si>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</si>
  <si>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</si>
  <si>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</si>
  <si>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</si>
  <si>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</si>
  <si>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</si>
  <si>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</si>
  <si>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</si>
  <si>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</si>
  <si>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</si>
  <si>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</si>
  <si>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</si>
  <si>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</si>
  <si>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</si>
  <si>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Анастасия Сергеевна</t>
  </si>
  <si>
    <t>Башков Владимир Владимирович</t>
  </si>
  <si>
    <t>Беляева Анастасия Андреевна</t>
  </si>
  <si>
    <t>Болотов Иван Владимирович</t>
  </si>
  <si>
    <t>Бреус Андрей Владимирович</t>
  </si>
  <si>
    <t>Валиев Георгий Валерьевич</t>
  </si>
  <si>
    <t>Денисенко Алексей Михайлович</t>
  </si>
  <si>
    <t>Доронина Анна Александровна</t>
  </si>
  <si>
    <t>Кобринец Мария Александровна</t>
  </si>
  <si>
    <t>Коваль Софья Викторовна</t>
  </si>
  <si>
    <t>Кондрашова Виктория Олеговна</t>
  </si>
  <si>
    <t>Лепетюхина Анастасия Олеговна</t>
  </si>
  <si>
    <t>Машабер Александра Ришаровна</t>
  </si>
  <si>
    <t>Ознобихина Ирина Игоревна</t>
  </si>
  <si>
    <t>Сергеев Олег Витальевич</t>
  </si>
  <si>
    <t>Стогина Алина Сергеевна</t>
  </si>
  <si>
    <t>Суздальцева Дарья Андреевна</t>
  </si>
  <si>
    <t>Хан Екатерина Иннокентьевна</t>
  </si>
  <si>
    <t>Хорошилова Анастасия Евгеньевна</t>
  </si>
  <si>
    <t>МФА161</t>
  </si>
  <si>
    <t>М161МФИЛА012</t>
  </si>
  <si>
    <t>Вера в душу: причины и следствия - Часть 1: Историческая подоплёка</t>
  </si>
  <si>
    <t>Экзамен</t>
  </si>
  <si>
    <t>2017/2018 учебный год 2 модуль</t>
  </si>
  <si>
    <t>stAdaptation</t>
  </si>
  <si>
    <t>Философская антропология</t>
  </si>
  <si>
    <t>М161МФИЛА017</t>
  </si>
  <si>
    <t>М151МФИРВ009</t>
  </si>
  <si>
    <t>Западная экзистенциальная традиция и буддизм махаяны: компаративный анализ онтологии негативности</t>
  </si>
  <si>
    <t>ikPassed</t>
  </si>
  <si>
    <t>stChoosen</t>
  </si>
  <si>
    <t>Культурные практики (пост)современности в контексте теории модерна</t>
  </si>
  <si>
    <t>Научно-исследовательский семинар "Философская антропология"</t>
  </si>
  <si>
    <t>stCommon</t>
  </si>
  <si>
    <t>М161МФИЛА006</t>
  </si>
  <si>
    <t>Педагогическая психология</t>
  </si>
  <si>
    <t>М161МФИЛА007</t>
  </si>
  <si>
    <t>М161МФИЛА008</t>
  </si>
  <si>
    <t>М161МФИЛА005</t>
  </si>
  <si>
    <t>М161МФИЛА004</t>
  </si>
  <si>
    <t>М161МФИЛА003</t>
  </si>
  <si>
    <t>М161МФИЛА002</t>
  </si>
  <si>
    <t>М161МФИЛА001</t>
  </si>
  <si>
    <t>М151МФИРВ020</t>
  </si>
  <si>
    <t>ikPlanned</t>
  </si>
  <si>
    <t>М161МФИЛА019</t>
  </si>
  <si>
    <t>М161МФИЛА016</t>
  </si>
  <si>
    <t>М161МФИЛА014</t>
  </si>
  <si>
    <t>М161МФИЛА013</t>
  </si>
  <si>
    <t>М161МФИЛА011</t>
  </si>
  <si>
    <t>М161МФИЛА010</t>
  </si>
  <si>
    <t>М161МФИЛА009</t>
  </si>
  <si>
    <t>Проблемы современной философии языка</t>
  </si>
  <si>
    <t>Современная философия</t>
  </si>
  <si>
    <t>Современные проблемы философии</t>
  </si>
  <si>
    <t>Философия и социология музыки</t>
  </si>
  <si>
    <t>Бюдж</t>
  </si>
  <si>
    <t>Комм</t>
  </si>
  <si>
    <t>Да</t>
  </si>
  <si>
    <t>1 - 2</t>
  </si>
  <si>
    <t>5 - 6</t>
  </si>
  <si>
    <t>8 - 10</t>
  </si>
  <si>
    <t>11 - 12</t>
  </si>
  <si>
    <t>13 - 16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</si>
  <si>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</si>
  <si>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</si>
  <si>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</si>
  <si>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"Философия"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</si>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</sst>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30"/>
  <sheetViews>
    <sheetView tabSelected="1" workbookViewId="0">
      <selection activeCell="V6" sqref="V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19" s="5" customFormat="1" ht="15.75" customHeight="1" x14ac:dyDescent="0.2">
      <c r="A2" s="22" t="s">
        <v>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19" s="5" customFormat="1" ht="15.75" customHeight="1" x14ac:dyDescent="0.2">
      <c r="A3" s="22" t="s">
        <v>100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19" s="5" customFormat="1" ht="15.75" customHeight="1" x14ac:dyDescent="0.2">
      <c r="A4" s="22" t="s">
        <v>101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12"/>
      <c r="V4" s="26"/>
      <c r="W4" s="26"/>
      <c r="X4" s="26"/>
      <c r="Y4" s="26"/>
      <c r="Z4" s="26"/>
      <c r="AA4" s="26"/>
      <c r="AB4" s="26"/>
    </row>
    <row r="5" spans="1:219" s="5" customFormat="1" ht="15.75" customHeight="1" x14ac:dyDescent="0.2">
      <c r="A5" s="22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12"/>
      <c r="V5" s="26"/>
      <c r="W5" s="26"/>
      <c r="X5" s="26"/>
      <c r="Y5" s="26"/>
      <c r="Z5" s="26"/>
      <c r="AA5" s="26"/>
      <c r="AB5" s="26"/>
    </row>
    <row r="6" spans="1:219" s="5" customFormat="1" ht="15.75" customHeight="1" x14ac:dyDescent="0.2">
      <c r="A6" s="22" t="s">
        <v>103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12"/>
      <c r="V6" s="27"/>
      <c r="W6" s="27"/>
      <c r="X6" s="27"/>
      <c r="Y6" s="27"/>
      <c r="Z6" s="27"/>
      <c r="AA6" s="27"/>
      <c r="AB6" s="27"/>
    </row>
    <row r="7" spans="1:21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1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58</v>
      </c>
      <c r="T8" s="33"/>
      <c r="U8" s="33"/>
      <c r="V8" s="33"/>
      <c r="W8" s="33"/>
      <c r="X8" s="33"/>
      <c r="Y8" s="33"/>
      <c r="Z8" s="33"/>
      <c r="AA8" s="33"/>
      <c r="AB8" s="33"/>
    </row>
    <row r="9" spans="1:21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57</v>
      </c>
      <c r="T9" s="33"/>
      <c r="U9" s="33"/>
      <c r="V9" s="33"/>
      <c r="W9" s="33"/>
      <c r="X9" s="33"/>
      <c r="Y9" s="33"/>
      <c r="Z9" s="33"/>
      <c r="AA9" s="33"/>
      <c r="AB9" s="33"/>
    </row>
    <row r="10" spans="1:21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5" t="s">
        <v>56</v>
      </c>
      <c r="T10" s="35" t="s">
        <v>63</v>
      </c>
      <c r="U10" s="35" t="s">
        <v>66</v>
      </c>
      <c r="V10" s="35" t="s">
        <v>67</v>
      </c>
      <c r="W10" s="35" t="s">
        <v>70</v>
      </c>
      <c r="X10" s="35" t="s">
        <v>87</v>
      </c>
      <c r="Y10" s="35" t="s">
        <v>88</v>
      </c>
      <c r="Z10" s="35" t="s">
        <v>89</v>
      </c>
      <c r="AA10" s="35" t="s">
        <v>90</v>
      </c>
      <c r="AB10" s="35" t="s">
        <v>60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6">
        <v>2</v>
      </c>
      <c r="T11" s="36">
        <v>3</v>
      </c>
      <c r="U11" s="36">
        <v>4</v>
      </c>
      <c r="V11" s="36">
        <v>5</v>
      </c>
      <c r="W11" s="36">
        <v>4</v>
      </c>
      <c r="X11" s="36">
        <v>3</v>
      </c>
      <c r="Y11" s="36">
        <v>4</v>
      </c>
      <c r="Z11" s="36">
        <v>4</v>
      </c>
      <c r="AA11" s="36">
        <v>4</v>
      </c>
      <c r="AB11" s="36">
        <v>3</v>
      </c>
    </row>
    <row r="12" spans="1:219" x14ac:dyDescent="0.2">
      <c r="A12" s="37" t="s">
        <v>94</v>
      </c>
      <c r="B12" s="38" t="s">
        <v>74</v>
      </c>
      <c r="C12" s="39" t="s">
        <v>38</v>
      </c>
      <c r="D12" s="39">
        <v>1641245281</v>
      </c>
      <c r="E12" s="40" t="s">
        <v>54</v>
      </c>
      <c r="F12" s="39" t="s">
        <v>60</v>
      </c>
      <c r="G12" s="39" t="s">
        <v>91</v>
      </c>
      <c r="H12" s="40">
        <f>MATCH(D12,Данные!$D:$D,0)</f>
        <v>12</v>
      </c>
      <c r="I12" s="47">
        <v>40</v>
      </c>
      <c r="J12" s="47">
        <f>IF(K12 &gt; 0, MAX(K$12:K$30) / K12, 0)</f>
        <v>7</v>
      </c>
      <c r="K12" s="47">
        <v>4</v>
      </c>
      <c r="L12" s="47">
        <f>I12*J12</f>
        <v>280</v>
      </c>
      <c r="M12" s="40">
        <v>10</v>
      </c>
      <c r="N12" s="40">
        <v>1</v>
      </c>
      <c r="O12" s="47">
        <f>IF(N12 &gt; 0,M12/N12,0)</f>
        <v>10</v>
      </c>
      <c r="P12" s="40">
        <f>MIN($S12:AB12)</f>
        <v>10</v>
      </c>
      <c r="Q12" s="40"/>
      <c r="R12" s="40">
        <v>1</v>
      </c>
      <c r="S12" s="43"/>
      <c r="T12" s="43"/>
      <c r="U12" s="43"/>
      <c r="V12" s="43"/>
      <c r="W12" s="43">
        <v>10</v>
      </c>
      <c r="X12" s="43"/>
      <c r="Y12" s="43"/>
      <c r="Z12" s="43"/>
      <c r="AA12" s="43"/>
      <c r="AB12" s="43"/>
      <c r="AC12" s="1">
        <v>1</v>
      </c>
    </row>
    <row r="13" spans="1:219" x14ac:dyDescent="0.2">
      <c r="A13" s="41"/>
      <c r="B13" s="38" t="s">
        <v>69</v>
      </c>
      <c r="C13" s="39" t="s">
        <v>40</v>
      </c>
      <c r="D13" s="39">
        <v>1641245312</v>
      </c>
      <c r="E13" s="40" t="s">
        <v>54</v>
      </c>
      <c r="F13" s="39" t="s">
        <v>60</v>
      </c>
      <c r="G13" s="39" t="s">
        <v>91</v>
      </c>
      <c r="H13" s="40">
        <f>MATCH(D13,Данные!$D:$D,0)</f>
        <v>8</v>
      </c>
      <c r="I13" s="47">
        <v>40</v>
      </c>
      <c r="J13" s="47">
        <f>IF(K13 &gt; 0, MAX(K$12:K$30) / K13, 0)</f>
        <v>7</v>
      </c>
      <c r="K13" s="47">
        <v>4</v>
      </c>
      <c r="L13" s="47">
        <f>I13*J13</f>
        <v>280</v>
      </c>
      <c r="M13" s="40">
        <v>10</v>
      </c>
      <c r="N13" s="40">
        <v>1</v>
      </c>
      <c r="O13" s="47">
        <f>IF(N13 &gt; 0,M13/N13,0)</f>
        <v>10</v>
      </c>
      <c r="P13" s="40">
        <f>MIN($S13:AB13)</f>
        <v>10</v>
      </c>
      <c r="Q13" s="40"/>
      <c r="R13" s="40">
        <v>1</v>
      </c>
      <c r="S13" s="43"/>
      <c r="T13" s="43"/>
      <c r="U13" s="43"/>
      <c r="V13" s="43"/>
      <c r="W13" s="43">
        <v>10</v>
      </c>
      <c r="X13" s="43"/>
      <c r="Y13" s="43"/>
      <c r="Z13" s="43"/>
      <c r="AA13" s="43"/>
      <c r="AB13" s="43"/>
      <c r="AC13" s="1">
        <v>2</v>
      </c>
    </row>
    <row r="14" spans="1:219" x14ac:dyDescent="0.2">
      <c r="A14" s="42">
        <v>3</v>
      </c>
      <c r="B14" s="38" t="s">
        <v>62</v>
      </c>
      <c r="C14" s="39" t="s">
        <v>45</v>
      </c>
      <c r="D14" s="39">
        <v>1956513842</v>
      </c>
      <c r="E14" s="40" t="s">
        <v>54</v>
      </c>
      <c r="F14" s="39" t="s">
        <v>60</v>
      </c>
      <c r="G14" s="39" t="s">
        <v>91</v>
      </c>
      <c r="H14" s="40">
        <f>MATCH(D14,Данные!$D:$D,0)</f>
        <v>5</v>
      </c>
      <c r="I14" s="47">
        <v>269</v>
      </c>
      <c r="J14" s="47">
        <f>IF(K14 &gt; 0, MAX(K$12:K$30) / K14, 0)</f>
        <v>1</v>
      </c>
      <c r="K14" s="47">
        <v>28</v>
      </c>
      <c r="L14" s="47">
        <f>I14*J14</f>
        <v>269</v>
      </c>
      <c r="M14" s="40">
        <v>77</v>
      </c>
      <c r="N14" s="40">
        <v>8</v>
      </c>
      <c r="O14" s="47">
        <f>IF(N14 &gt; 0,M14/N14,0)</f>
        <v>9.625</v>
      </c>
      <c r="P14" s="40">
        <f>MIN($S14:AB14)</f>
        <v>9</v>
      </c>
      <c r="Q14" s="40"/>
      <c r="R14" s="40">
        <v>8</v>
      </c>
      <c r="S14" s="43"/>
      <c r="T14" s="43">
        <v>9</v>
      </c>
      <c r="U14" s="43">
        <v>10</v>
      </c>
      <c r="V14" s="43">
        <v>9</v>
      </c>
      <c r="W14" s="43">
        <v>10</v>
      </c>
      <c r="X14" s="43">
        <v>10</v>
      </c>
      <c r="Y14" s="43">
        <v>10</v>
      </c>
      <c r="Z14" s="43">
        <v>9</v>
      </c>
      <c r="AA14" s="43"/>
      <c r="AB14" s="43">
        <v>10</v>
      </c>
      <c r="AC14" s="1">
        <v>3</v>
      </c>
    </row>
    <row r="15" spans="1:219" x14ac:dyDescent="0.2">
      <c r="A15" s="42">
        <v>4</v>
      </c>
      <c r="B15" s="38" t="s">
        <v>55</v>
      </c>
      <c r="C15" s="39" t="s">
        <v>46</v>
      </c>
      <c r="D15" s="39">
        <v>1641245420</v>
      </c>
      <c r="E15" s="40" t="s">
        <v>54</v>
      </c>
      <c r="F15" s="39" t="s">
        <v>60</v>
      </c>
      <c r="G15" s="39" t="s">
        <v>91</v>
      </c>
      <c r="H15" s="40">
        <f>MATCH(D15,Данные!$D:$D,0)</f>
        <v>3</v>
      </c>
      <c r="I15" s="47">
        <v>54</v>
      </c>
      <c r="J15" s="47">
        <f>IF(K15 &gt; 0, MAX(K$12:K$30) / K15, 0)</f>
        <v>4.666666666666667</v>
      </c>
      <c r="K15" s="47">
        <v>6</v>
      </c>
      <c r="L15" s="47">
        <f>I15*J15</f>
        <v>252.00000000000003</v>
      </c>
      <c r="M15" s="40">
        <v>18</v>
      </c>
      <c r="N15" s="40">
        <v>2</v>
      </c>
      <c r="O15" s="47">
        <f>IF(N15 &gt; 0,M15/N15,0)</f>
        <v>9</v>
      </c>
      <c r="P15" s="40">
        <f>MIN($S15:AB15)</f>
        <v>9</v>
      </c>
      <c r="Q15" s="40"/>
      <c r="R15" s="40">
        <v>2</v>
      </c>
      <c r="S15" s="43">
        <v>9</v>
      </c>
      <c r="T15" s="43"/>
      <c r="U15" s="43"/>
      <c r="V15" s="43"/>
      <c r="W15" s="43">
        <v>9</v>
      </c>
      <c r="X15" s="43"/>
      <c r="Y15" s="43"/>
      <c r="Z15" s="43"/>
      <c r="AA15" s="43"/>
      <c r="AB15" s="43"/>
      <c r="AC15" s="1">
        <v>4</v>
      </c>
    </row>
    <row r="16" spans="1:219" x14ac:dyDescent="0.2">
      <c r="A16" s="37" t="s">
        <v>95</v>
      </c>
      <c r="B16" s="38" t="s">
        <v>80</v>
      </c>
      <c r="C16" s="39" t="s">
        <v>51</v>
      </c>
      <c r="D16" s="39">
        <v>1642720508</v>
      </c>
      <c r="E16" s="40" t="s">
        <v>54</v>
      </c>
      <c r="F16" s="39" t="s">
        <v>60</v>
      </c>
      <c r="G16" s="39" t="s">
        <v>91</v>
      </c>
      <c r="H16" s="40">
        <f>MATCH(D16,Данные!$D:$D,0)</f>
        <v>19</v>
      </c>
      <c r="I16" s="47">
        <v>72</v>
      </c>
      <c r="J16" s="47">
        <f>IF(K16 &gt; 0, MAX(K$12:K$30) / K16, 0)</f>
        <v>3.5</v>
      </c>
      <c r="K16" s="47">
        <v>8</v>
      </c>
      <c r="L16" s="47">
        <f>I16*J16</f>
        <v>252</v>
      </c>
      <c r="M16" s="40">
        <v>18</v>
      </c>
      <c r="N16" s="40">
        <v>2</v>
      </c>
      <c r="O16" s="47">
        <f>IF(N16 &gt; 0,M16/N16,0)</f>
        <v>9</v>
      </c>
      <c r="P16" s="40">
        <f>MIN($S16:AB16)</f>
        <v>9</v>
      </c>
      <c r="Q16" s="40"/>
      <c r="R16" s="40">
        <v>2</v>
      </c>
      <c r="S16" s="43"/>
      <c r="T16" s="43"/>
      <c r="U16" s="43"/>
      <c r="V16" s="43"/>
      <c r="W16" s="43">
        <v>9</v>
      </c>
      <c r="X16" s="43"/>
      <c r="Y16" s="43"/>
      <c r="Z16" s="43"/>
      <c r="AA16" s="43">
        <v>9</v>
      </c>
      <c r="AB16" s="43"/>
      <c r="AC16" s="1">
        <v>5</v>
      </c>
    </row>
    <row r="17" spans="1:29" x14ac:dyDescent="0.2">
      <c r="A17" s="41"/>
      <c r="B17" s="38" t="s">
        <v>86</v>
      </c>
      <c r="C17" s="39" t="s">
        <v>52</v>
      </c>
      <c r="D17" s="39">
        <v>1641245360</v>
      </c>
      <c r="E17" s="40" t="s">
        <v>54</v>
      </c>
      <c r="F17" s="39" t="s">
        <v>60</v>
      </c>
      <c r="G17" s="39" t="s">
        <v>91</v>
      </c>
      <c r="H17" s="40">
        <f>MATCH(D17,Данные!$D:$D,0)</f>
        <v>26</v>
      </c>
      <c r="I17" s="47">
        <v>36</v>
      </c>
      <c r="J17" s="47">
        <f>IF(K17 &gt; 0, MAX(K$12:K$30) / K17, 0)</f>
        <v>7</v>
      </c>
      <c r="K17" s="47">
        <v>4</v>
      </c>
      <c r="L17" s="47">
        <f>I17*J17</f>
        <v>252</v>
      </c>
      <c r="M17" s="40">
        <v>9</v>
      </c>
      <c r="N17" s="40">
        <v>1</v>
      </c>
      <c r="O17" s="47">
        <f>IF(N17 &gt; 0,M17/N17,0)</f>
        <v>9</v>
      </c>
      <c r="P17" s="40">
        <f>MIN($S17:AB17)</f>
        <v>9</v>
      </c>
      <c r="Q17" s="40"/>
      <c r="R17" s="40">
        <v>1</v>
      </c>
      <c r="S17" s="43"/>
      <c r="T17" s="43"/>
      <c r="U17" s="43"/>
      <c r="V17" s="43"/>
      <c r="W17" s="43">
        <v>9</v>
      </c>
      <c r="X17" s="43"/>
      <c r="Y17" s="43"/>
      <c r="Z17" s="43"/>
      <c r="AA17" s="43"/>
      <c r="AB17" s="43"/>
      <c r="AC17" s="1">
        <v>6</v>
      </c>
    </row>
    <row r="18" spans="1:29" x14ac:dyDescent="0.2">
      <c r="A18" s="42">
        <v>7</v>
      </c>
      <c r="B18" s="38" t="s">
        <v>61</v>
      </c>
      <c r="C18" s="39" t="s">
        <v>53</v>
      </c>
      <c r="D18" s="39">
        <v>1642289799</v>
      </c>
      <c r="E18" s="40" t="s">
        <v>54</v>
      </c>
      <c r="F18" s="39" t="s">
        <v>60</v>
      </c>
      <c r="G18" s="39" t="s">
        <v>92</v>
      </c>
      <c r="H18" s="40">
        <f>MATCH(D18,Данные!$D:$D,0)</f>
        <v>4</v>
      </c>
      <c r="I18" s="47">
        <v>52</v>
      </c>
      <c r="J18" s="47">
        <f>IF(K18 &gt; 0, MAX(K$12:K$30) / K18, 0)</f>
        <v>4.666666666666667</v>
      </c>
      <c r="K18" s="47">
        <v>6</v>
      </c>
      <c r="L18" s="47">
        <f>I18*J18</f>
        <v>242.66666666666669</v>
      </c>
      <c r="M18" s="40">
        <v>18</v>
      </c>
      <c r="N18" s="40">
        <v>2</v>
      </c>
      <c r="O18" s="47">
        <f>IF(N18 &gt; 0,M18/N18,0)</f>
        <v>9</v>
      </c>
      <c r="P18" s="40">
        <f>MIN($S18:AB18)</f>
        <v>8</v>
      </c>
      <c r="Q18" s="40"/>
      <c r="R18" s="40">
        <v>2</v>
      </c>
      <c r="S18" s="43">
        <v>10</v>
      </c>
      <c r="T18" s="43"/>
      <c r="U18" s="43"/>
      <c r="V18" s="43"/>
      <c r="W18" s="43">
        <v>8</v>
      </c>
      <c r="X18" s="43"/>
      <c r="Y18" s="43"/>
      <c r="Z18" s="43"/>
      <c r="AA18" s="43"/>
      <c r="AB18" s="43"/>
      <c r="AC18" s="1">
        <v>7</v>
      </c>
    </row>
    <row r="19" spans="1:29" x14ac:dyDescent="0.2">
      <c r="A19" s="37" t="s">
        <v>96</v>
      </c>
      <c r="B19" s="38" t="s">
        <v>71</v>
      </c>
      <c r="C19" s="39" t="s">
        <v>41</v>
      </c>
      <c r="D19" s="39">
        <v>1641245330</v>
      </c>
      <c r="E19" s="40" t="s">
        <v>54</v>
      </c>
      <c r="F19" s="39" t="s">
        <v>60</v>
      </c>
      <c r="G19" s="39" t="s">
        <v>91</v>
      </c>
      <c r="H19" s="40">
        <f>MATCH(D19,Данные!$D:$D,0)</f>
        <v>9</v>
      </c>
      <c r="I19" s="47">
        <v>68</v>
      </c>
      <c r="J19" s="47">
        <f>IF(K19 &gt; 0, MAX(K$12:K$30) / K19, 0)</f>
        <v>3.5</v>
      </c>
      <c r="K19" s="47">
        <v>8</v>
      </c>
      <c r="L19" s="47">
        <f>I19*J19</f>
        <v>238</v>
      </c>
      <c r="M19" s="40">
        <v>17</v>
      </c>
      <c r="N19" s="40">
        <v>2</v>
      </c>
      <c r="O19" s="47">
        <f>IF(N19 &gt; 0,M19/N19,0)</f>
        <v>8.5</v>
      </c>
      <c r="P19" s="40">
        <f>MIN($S19:AB19)</f>
        <v>8</v>
      </c>
      <c r="Q19" s="40"/>
      <c r="R19" s="40">
        <v>2</v>
      </c>
      <c r="S19" s="43"/>
      <c r="T19" s="43"/>
      <c r="U19" s="43"/>
      <c r="V19" s="43"/>
      <c r="W19" s="43">
        <v>8</v>
      </c>
      <c r="X19" s="43"/>
      <c r="Y19" s="43"/>
      <c r="Z19" s="43"/>
      <c r="AA19" s="43">
        <v>9</v>
      </c>
      <c r="AB19" s="43"/>
      <c r="AC19" s="1">
        <v>8</v>
      </c>
    </row>
    <row r="20" spans="1:29" x14ac:dyDescent="0.2">
      <c r="A20" s="41"/>
      <c r="B20" s="38" t="s">
        <v>83</v>
      </c>
      <c r="C20" s="39" t="s">
        <v>47</v>
      </c>
      <c r="D20" s="39">
        <v>1641245444</v>
      </c>
      <c r="E20" s="40" t="s">
        <v>54</v>
      </c>
      <c r="F20" s="39" t="s">
        <v>60</v>
      </c>
      <c r="G20" s="39" t="s">
        <v>91</v>
      </c>
      <c r="H20" s="40">
        <f>MATCH(D20,Данные!$D:$D,0)</f>
        <v>23</v>
      </c>
      <c r="I20" s="47">
        <v>68</v>
      </c>
      <c r="J20" s="47">
        <f>IF(K20 &gt; 0, MAX(K$12:K$30) / K20, 0)</f>
        <v>3.5</v>
      </c>
      <c r="K20" s="47">
        <v>8</v>
      </c>
      <c r="L20" s="47">
        <f>I20*J20</f>
        <v>238</v>
      </c>
      <c r="M20" s="40">
        <v>17</v>
      </c>
      <c r="N20" s="40">
        <v>2</v>
      </c>
      <c r="O20" s="47">
        <f>IF(N20 &gt; 0,M20/N20,0)</f>
        <v>8.5</v>
      </c>
      <c r="P20" s="40">
        <f>MIN($S20:AB20)</f>
        <v>8</v>
      </c>
      <c r="Q20" s="40"/>
      <c r="R20" s="40">
        <v>2</v>
      </c>
      <c r="S20" s="43"/>
      <c r="T20" s="43"/>
      <c r="U20" s="43"/>
      <c r="V20" s="43"/>
      <c r="W20" s="43">
        <v>8</v>
      </c>
      <c r="X20" s="43"/>
      <c r="Y20" s="43"/>
      <c r="Z20" s="43"/>
      <c r="AA20" s="43">
        <v>9</v>
      </c>
      <c r="AB20" s="43"/>
      <c r="AC20" s="1">
        <v>9</v>
      </c>
    </row>
    <row r="21" spans="1:29" x14ac:dyDescent="0.2">
      <c r="A21" s="41"/>
      <c r="B21" s="38" t="s">
        <v>78</v>
      </c>
      <c r="C21" s="39" t="s">
        <v>49</v>
      </c>
      <c r="D21" s="39">
        <v>2030305836</v>
      </c>
      <c r="E21" s="40" t="s">
        <v>54</v>
      </c>
      <c r="F21" s="39" t="s">
        <v>60</v>
      </c>
      <c r="G21" s="39" t="s">
        <v>91</v>
      </c>
      <c r="H21" s="40">
        <f>MATCH(D21,Данные!$D:$D,0)</f>
        <v>17</v>
      </c>
      <c r="I21" s="47">
        <v>68</v>
      </c>
      <c r="J21" s="47">
        <f>IF(K21 &gt; 0, MAX(K$12:K$30) / K21, 0)</f>
        <v>3.5</v>
      </c>
      <c r="K21" s="47">
        <v>8</v>
      </c>
      <c r="L21" s="47">
        <f>I21*J21</f>
        <v>238</v>
      </c>
      <c r="M21" s="40">
        <v>17</v>
      </c>
      <c r="N21" s="40">
        <v>2</v>
      </c>
      <c r="O21" s="47">
        <f>IF(N21 &gt; 0,M21/N21,0)</f>
        <v>8.5</v>
      </c>
      <c r="P21" s="40">
        <f>MIN($S21:AB21)</f>
        <v>8</v>
      </c>
      <c r="Q21" s="40"/>
      <c r="R21" s="40">
        <v>2</v>
      </c>
      <c r="S21" s="43"/>
      <c r="T21" s="43"/>
      <c r="U21" s="43"/>
      <c r="V21" s="43"/>
      <c r="W21" s="43">
        <v>9</v>
      </c>
      <c r="X21" s="43"/>
      <c r="Y21" s="43"/>
      <c r="Z21" s="43"/>
      <c r="AA21" s="43">
        <v>8</v>
      </c>
      <c r="AB21" s="43"/>
      <c r="AC21" s="1">
        <v>10</v>
      </c>
    </row>
    <row r="22" spans="1:29" x14ac:dyDescent="0.2">
      <c r="A22" s="37" t="s">
        <v>97</v>
      </c>
      <c r="B22" s="38" t="s">
        <v>72</v>
      </c>
      <c r="C22" s="39" t="s">
        <v>42</v>
      </c>
      <c r="D22" s="39">
        <v>1641245344</v>
      </c>
      <c r="E22" s="40" t="s">
        <v>54</v>
      </c>
      <c r="F22" s="39" t="s">
        <v>60</v>
      </c>
      <c r="G22" s="39" t="s">
        <v>91</v>
      </c>
      <c r="H22" s="40">
        <f>MATCH(D22,Данные!$D:$D,0)</f>
        <v>10</v>
      </c>
      <c r="I22" s="47">
        <v>64</v>
      </c>
      <c r="J22" s="47">
        <f>IF(K22 &gt; 0, MAX(K$12:K$30) / K22, 0)</f>
        <v>3.5</v>
      </c>
      <c r="K22" s="47">
        <v>8</v>
      </c>
      <c r="L22" s="47">
        <f>I22*J22</f>
        <v>224</v>
      </c>
      <c r="M22" s="40">
        <v>16</v>
      </c>
      <c r="N22" s="40">
        <v>2</v>
      </c>
      <c r="O22" s="47">
        <f>IF(N22 &gt; 0,M22/N22,0)</f>
        <v>8</v>
      </c>
      <c r="P22" s="40">
        <f>MIN($S22:AB22)</f>
        <v>8</v>
      </c>
      <c r="Q22" s="40"/>
      <c r="R22" s="40">
        <v>2</v>
      </c>
      <c r="S22" s="43"/>
      <c r="T22" s="43"/>
      <c r="U22" s="43"/>
      <c r="V22" s="43"/>
      <c r="W22" s="43">
        <v>8</v>
      </c>
      <c r="X22" s="43"/>
      <c r="Y22" s="43"/>
      <c r="Z22" s="43"/>
      <c r="AA22" s="43">
        <v>8</v>
      </c>
      <c r="AB22" s="43"/>
      <c r="AC22" s="1">
        <v>11</v>
      </c>
    </row>
    <row r="23" spans="1:29" x14ac:dyDescent="0.2">
      <c r="A23" s="41"/>
      <c r="B23" s="38" t="s">
        <v>82</v>
      </c>
      <c r="C23" s="39" t="s">
        <v>50</v>
      </c>
      <c r="D23" s="39">
        <v>1641245462</v>
      </c>
      <c r="E23" s="40" t="s">
        <v>54</v>
      </c>
      <c r="F23" s="39" t="s">
        <v>60</v>
      </c>
      <c r="G23" s="39" t="s">
        <v>91</v>
      </c>
      <c r="H23" s="40">
        <f>MATCH(D23,Данные!$D:$D,0)</f>
        <v>22</v>
      </c>
      <c r="I23" s="47">
        <v>32</v>
      </c>
      <c r="J23" s="47">
        <f>IF(K23 &gt; 0, MAX(K$12:K$30) / K23, 0)</f>
        <v>7</v>
      </c>
      <c r="K23" s="47">
        <v>4</v>
      </c>
      <c r="L23" s="47">
        <f>I23*J23</f>
        <v>224</v>
      </c>
      <c r="M23" s="40">
        <v>8</v>
      </c>
      <c r="N23" s="40">
        <v>1</v>
      </c>
      <c r="O23" s="47">
        <f>IF(N23 &gt; 0,M23/N23,0)</f>
        <v>8</v>
      </c>
      <c r="P23" s="40">
        <f>MIN($S23:AB23)</f>
        <v>8</v>
      </c>
      <c r="Q23" s="40"/>
      <c r="R23" s="40">
        <v>1</v>
      </c>
      <c r="S23" s="43"/>
      <c r="T23" s="43"/>
      <c r="U23" s="43"/>
      <c r="V23" s="43"/>
      <c r="W23" s="43">
        <v>8</v>
      </c>
      <c r="X23" s="43"/>
      <c r="Y23" s="43"/>
      <c r="Z23" s="43"/>
      <c r="AA23" s="43"/>
      <c r="AB23" s="43"/>
      <c r="AC23" s="1">
        <v>12</v>
      </c>
    </row>
    <row r="24" spans="1:29" x14ac:dyDescent="0.2">
      <c r="A24" s="37" t="s">
        <v>98</v>
      </c>
      <c r="B24" s="38" t="s">
        <v>77</v>
      </c>
      <c r="C24" s="39" t="s">
        <v>35</v>
      </c>
      <c r="D24" s="39">
        <v>1641245237</v>
      </c>
      <c r="E24" s="40" t="s">
        <v>54</v>
      </c>
      <c r="F24" s="39" t="s">
        <v>60</v>
      </c>
      <c r="G24" s="39" t="s">
        <v>91</v>
      </c>
      <c r="H24" s="40">
        <f>MATCH(D24,Данные!$D:$D,0)</f>
        <v>15</v>
      </c>
      <c r="I24" s="47">
        <v>60</v>
      </c>
      <c r="J24" s="47">
        <f>IF(K24 &gt; 0, MAX(K$12:K$30) / K24, 0)</f>
        <v>3.5</v>
      </c>
      <c r="K24" s="47">
        <v>8</v>
      </c>
      <c r="L24" s="47">
        <f>I24*J24</f>
        <v>210</v>
      </c>
      <c r="M24" s="40">
        <v>15</v>
      </c>
      <c r="N24" s="40">
        <v>2</v>
      </c>
      <c r="O24" s="47">
        <f>IF(N24 &gt; 0,M24/N24,0)</f>
        <v>7.5</v>
      </c>
      <c r="P24" s="40">
        <f>MIN($S24:AB24)</f>
        <v>7</v>
      </c>
      <c r="Q24" s="40"/>
      <c r="R24" s="40">
        <v>2</v>
      </c>
      <c r="S24" s="43"/>
      <c r="T24" s="43"/>
      <c r="U24" s="43"/>
      <c r="V24" s="43"/>
      <c r="W24" s="43">
        <v>8</v>
      </c>
      <c r="X24" s="43"/>
      <c r="Y24" s="43"/>
      <c r="Z24" s="43"/>
      <c r="AA24" s="43">
        <v>7</v>
      </c>
      <c r="AB24" s="43"/>
      <c r="AC24" s="1">
        <v>13</v>
      </c>
    </row>
    <row r="25" spans="1:29" x14ac:dyDescent="0.2">
      <c r="A25" s="41"/>
      <c r="B25" s="38" t="s">
        <v>76</v>
      </c>
      <c r="C25" s="39" t="s">
        <v>36</v>
      </c>
      <c r="D25" s="39">
        <v>1641245252</v>
      </c>
      <c r="E25" s="40" t="s">
        <v>54</v>
      </c>
      <c r="F25" s="39" t="s">
        <v>60</v>
      </c>
      <c r="G25" s="39" t="s">
        <v>91</v>
      </c>
      <c r="H25" s="40">
        <f>MATCH(D25,Данные!$D:$D,0)</f>
        <v>14</v>
      </c>
      <c r="I25" s="47">
        <v>60</v>
      </c>
      <c r="J25" s="47">
        <f>IF(K25 &gt; 0, MAX(K$12:K$30) / K25, 0)</f>
        <v>3.5</v>
      </c>
      <c r="K25" s="47">
        <v>8</v>
      </c>
      <c r="L25" s="47">
        <f>I25*J25</f>
        <v>210</v>
      </c>
      <c r="M25" s="40">
        <v>15</v>
      </c>
      <c r="N25" s="40">
        <v>2</v>
      </c>
      <c r="O25" s="47">
        <f>IF(N25 &gt; 0,M25/N25,0)</f>
        <v>7.5</v>
      </c>
      <c r="P25" s="40">
        <f>MIN($S25:AB25)</f>
        <v>7</v>
      </c>
      <c r="Q25" s="40"/>
      <c r="R25" s="40">
        <v>2</v>
      </c>
      <c r="S25" s="43"/>
      <c r="T25" s="43"/>
      <c r="U25" s="43"/>
      <c r="V25" s="43"/>
      <c r="W25" s="43">
        <v>8</v>
      </c>
      <c r="X25" s="43"/>
      <c r="Y25" s="43"/>
      <c r="Z25" s="43"/>
      <c r="AA25" s="43">
        <v>7</v>
      </c>
      <c r="AB25" s="43"/>
      <c r="AC25" s="1">
        <v>14</v>
      </c>
    </row>
    <row r="26" spans="1:29" x14ac:dyDescent="0.2">
      <c r="A26" s="41"/>
      <c r="B26" s="38" t="s">
        <v>84</v>
      </c>
      <c r="C26" s="39" t="s">
        <v>44</v>
      </c>
      <c r="D26" s="39">
        <v>1641245399</v>
      </c>
      <c r="E26" s="40" t="s">
        <v>54</v>
      </c>
      <c r="F26" s="39" t="s">
        <v>60</v>
      </c>
      <c r="G26" s="39" t="s">
        <v>91</v>
      </c>
      <c r="H26" s="40">
        <f>MATCH(D26,Данные!$D:$D,0)</f>
        <v>24</v>
      </c>
      <c r="I26" s="47">
        <v>60</v>
      </c>
      <c r="J26" s="47">
        <f>IF(K26 &gt; 0, MAX(K$12:K$30) / K26, 0)</f>
        <v>3.5</v>
      </c>
      <c r="K26" s="47">
        <v>8</v>
      </c>
      <c r="L26" s="47">
        <f>I26*J26</f>
        <v>210</v>
      </c>
      <c r="M26" s="40">
        <v>15</v>
      </c>
      <c r="N26" s="40">
        <v>2</v>
      </c>
      <c r="O26" s="47">
        <f>IF(N26 &gt; 0,M26/N26,0)</f>
        <v>7.5</v>
      </c>
      <c r="P26" s="40">
        <f>MIN($S26:AB26)</f>
        <v>7</v>
      </c>
      <c r="Q26" s="40"/>
      <c r="R26" s="40">
        <v>2</v>
      </c>
      <c r="S26" s="43"/>
      <c r="T26" s="43"/>
      <c r="U26" s="43"/>
      <c r="V26" s="43"/>
      <c r="W26" s="43">
        <v>8</v>
      </c>
      <c r="X26" s="43"/>
      <c r="Y26" s="43"/>
      <c r="Z26" s="43"/>
      <c r="AA26" s="43">
        <v>7</v>
      </c>
      <c r="AB26" s="43"/>
      <c r="AC26" s="1">
        <v>15</v>
      </c>
    </row>
    <row r="27" spans="1:29" x14ac:dyDescent="0.2">
      <c r="A27" s="41"/>
      <c r="B27" s="38" t="s">
        <v>81</v>
      </c>
      <c r="C27" s="39" t="s">
        <v>48</v>
      </c>
      <c r="D27" s="39">
        <v>1642289786</v>
      </c>
      <c r="E27" s="40" t="s">
        <v>54</v>
      </c>
      <c r="F27" s="39" t="s">
        <v>60</v>
      </c>
      <c r="G27" s="39" t="s">
        <v>92</v>
      </c>
      <c r="H27" s="40">
        <f>MATCH(D27,Данные!$D:$D,0)</f>
        <v>21</v>
      </c>
      <c r="I27" s="47">
        <v>60</v>
      </c>
      <c r="J27" s="47">
        <f>IF(K27 &gt; 0, MAX(K$12:K$30) / K27, 0)</f>
        <v>3.5</v>
      </c>
      <c r="K27" s="47">
        <v>8</v>
      </c>
      <c r="L27" s="47">
        <f>I27*J27</f>
        <v>210</v>
      </c>
      <c r="M27" s="40">
        <v>15</v>
      </c>
      <c r="N27" s="40">
        <v>2</v>
      </c>
      <c r="O27" s="47">
        <f>IF(N27 &gt; 0,M27/N27,0)</f>
        <v>7.5</v>
      </c>
      <c r="P27" s="40">
        <f>MIN($S27:AB27)</f>
        <v>7</v>
      </c>
      <c r="Q27" s="40"/>
      <c r="R27" s="40">
        <v>2</v>
      </c>
      <c r="S27" s="43"/>
      <c r="T27" s="43"/>
      <c r="U27" s="43"/>
      <c r="V27" s="43"/>
      <c r="W27" s="43">
        <v>8</v>
      </c>
      <c r="X27" s="43"/>
      <c r="Y27" s="43"/>
      <c r="Z27" s="43"/>
      <c r="AA27" s="43">
        <v>7</v>
      </c>
      <c r="AB27" s="43"/>
      <c r="AC27" s="1">
        <v>16</v>
      </c>
    </row>
    <row r="28" spans="1:29" x14ac:dyDescent="0.2">
      <c r="A28" s="42">
        <v>17</v>
      </c>
      <c r="B28" s="38" t="s">
        <v>73</v>
      </c>
      <c r="C28" s="39" t="s">
        <v>39</v>
      </c>
      <c r="D28" s="39">
        <v>1641245297</v>
      </c>
      <c r="E28" s="40" t="s">
        <v>54</v>
      </c>
      <c r="F28" s="39" t="s">
        <v>60</v>
      </c>
      <c r="G28" s="39" t="s">
        <v>91</v>
      </c>
      <c r="H28" s="40">
        <f>MATCH(D28,Данные!$D:$D,0)</f>
        <v>11</v>
      </c>
      <c r="I28" s="47">
        <v>56</v>
      </c>
      <c r="J28" s="47">
        <f>IF(K28 &gt; 0, MAX(K$12:K$30) / K28, 0)</f>
        <v>3.5</v>
      </c>
      <c r="K28" s="47">
        <v>8</v>
      </c>
      <c r="L28" s="47">
        <f>I28*J28</f>
        <v>196</v>
      </c>
      <c r="M28" s="40">
        <v>14</v>
      </c>
      <c r="N28" s="40">
        <v>2</v>
      </c>
      <c r="O28" s="47">
        <f>IF(N28 &gt; 0,M28/N28,0)</f>
        <v>7</v>
      </c>
      <c r="P28" s="40">
        <f>MIN($S28:AB28)</f>
        <v>6</v>
      </c>
      <c r="Q28" s="40"/>
      <c r="R28" s="40">
        <v>2</v>
      </c>
      <c r="S28" s="43"/>
      <c r="T28" s="43"/>
      <c r="U28" s="43"/>
      <c r="V28" s="43"/>
      <c r="W28" s="43">
        <v>6</v>
      </c>
      <c r="X28" s="43"/>
      <c r="Y28" s="43"/>
      <c r="Z28" s="43"/>
      <c r="AA28" s="43">
        <v>8</v>
      </c>
      <c r="AB28" s="43"/>
      <c r="AC28" s="1">
        <v>17</v>
      </c>
    </row>
    <row r="29" spans="1:29" x14ac:dyDescent="0.2">
      <c r="A29" s="42">
        <v>18</v>
      </c>
      <c r="B29" s="38" t="s">
        <v>75</v>
      </c>
      <c r="C29" s="48" t="s">
        <v>37</v>
      </c>
      <c r="D29" s="39">
        <v>1641245266</v>
      </c>
      <c r="E29" s="40" t="s">
        <v>54</v>
      </c>
      <c r="F29" s="39" t="s">
        <v>60</v>
      </c>
      <c r="G29" s="39" t="s">
        <v>91</v>
      </c>
      <c r="H29" s="40">
        <f>MATCH(D29,Данные!$D:$D,0)</f>
        <v>13</v>
      </c>
      <c r="I29" s="47">
        <v>32</v>
      </c>
      <c r="J29" s="47">
        <f>IF(K29 &gt; 0, MAX(K$12:K$30) / K29, 0)</f>
        <v>3.5</v>
      </c>
      <c r="K29" s="47">
        <v>8</v>
      </c>
      <c r="L29" s="47">
        <f>I29*J29</f>
        <v>112</v>
      </c>
      <c r="M29" s="40">
        <v>8</v>
      </c>
      <c r="N29" s="40">
        <v>1</v>
      </c>
      <c r="O29" s="47">
        <f>IF(N29 &gt; 0,M29/N29,0)</f>
        <v>8</v>
      </c>
      <c r="P29" s="40">
        <f>MIN($S29:AB29)</f>
        <v>8</v>
      </c>
      <c r="Q29" s="40" t="s">
        <v>93</v>
      </c>
      <c r="R29" s="40">
        <v>1</v>
      </c>
      <c r="S29" s="43"/>
      <c r="T29" s="43"/>
      <c r="U29" s="43"/>
      <c r="V29" s="43"/>
      <c r="W29" s="43">
        <v>8</v>
      </c>
      <c r="X29" s="43"/>
      <c r="Y29" s="43"/>
      <c r="Z29" s="43"/>
      <c r="AA29" s="49"/>
      <c r="AB29" s="43"/>
      <c r="AC29" s="1">
        <v>18</v>
      </c>
    </row>
    <row r="30" spans="1:29" x14ac:dyDescent="0.2">
      <c r="A30" s="42">
        <v>19</v>
      </c>
      <c r="B30" s="38" t="s">
        <v>85</v>
      </c>
      <c r="C30" s="48" t="s">
        <v>43</v>
      </c>
      <c r="D30" s="39">
        <v>1641245379</v>
      </c>
      <c r="E30" s="40" t="s">
        <v>54</v>
      </c>
      <c r="F30" s="39" t="s">
        <v>60</v>
      </c>
      <c r="G30" s="39" t="s">
        <v>91</v>
      </c>
      <c r="H30" s="40">
        <f>MATCH(D30,Данные!$D:$D,0)</f>
        <v>25</v>
      </c>
      <c r="I30" s="47">
        <v>32</v>
      </c>
      <c r="J30" s="47">
        <f>IF(K30 &gt; 0, MAX(K$12:K$30) / K30, 0)</f>
        <v>3.5</v>
      </c>
      <c r="K30" s="47">
        <v>8</v>
      </c>
      <c r="L30" s="47">
        <f>I30*J30</f>
        <v>112</v>
      </c>
      <c r="M30" s="40">
        <v>8</v>
      </c>
      <c r="N30" s="40">
        <v>1</v>
      </c>
      <c r="O30" s="47">
        <f>IF(N30 &gt; 0,M30/N30,0)</f>
        <v>8</v>
      </c>
      <c r="P30" s="40">
        <f>MIN($S30:AB30)</f>
        <v>8</v>
      </c>
      <c r="Q30" s="40" t="s">
        <v>93</v>
      </c>
      <c r="R30" s="40">
        <v>1</v>
      </c>
      <c r="S30" s="43"/>
      <c r="T30" s="43"/>
      <c r="U30" s="43"/>
      <c r="V30" s="43"/>
      <c r="W30" s="43">
        <v>8</v>
      </c>
      <c r="X30" s="43"/>
      <c r="Y30" s="43"/>
      <c r="Z30" s="43"/>
      <c r="AA30" s="49"/>
      <c r="AB30" s="43"/>
      <c r="AC30" s="1">
        <v>19</v>
      </c>
    </row>
  </sheetData>
  <sheetCalcPr fullCalcOnLoad="1"/>
  <mergeCells count="25">
    <mergeCell ref="A12:A13"/>
    <mergeCell ref="A16:A17"/>
    <mergeCell ref="A19:A21"/>
    <mergeCell ref="A22:A23"/>
    <mergeCell ref="A24:A27"/>
    <mergeCell ref="D8:D10"/>
    <mergeCell ref="C8:C10"/>
    <mergeCell ref="B8:B10"/>
    <mergeCell ref="P8:P11"/>
    <mergeCell ref="G8:G10"/>
    <mergeCell ref="E8:E10"/>
    <mergeCell ref="O8:O11"/>
    <mergeCell ref="F8:F10"/>
    <mergeCell ref="S8:AB8"/>
    <mergeCell ref="S9:AB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2075747766</v>
      </c>
      <c r="B3" s="18">
        <v>9</v>
      </c>
      <c r="C3" s="18" t="s">
        <v>54</v>
      </c>
      <c r="D3" s="18">
        <v>1641245420</v>
      </c>
      <c r="E3" s="7" t="s">
        <v>46</v>
      </c>
      <c r="F3" s="18" t="s">
        <v>55</v>
      </c>
      <c r="G3" s="7" t="s">
        <v>56</v>
      </c>
      <c r="H3" s="18">
        <v>2</v>
      </c>
      <c r="I3" s="18" t="s">
        <v>57</v>
      </c>
      <c r="J3" s="18" t="s">
        <v>58</v>
      </c>
      <c r="L3" s="18">
        <v>18</v>
      </c>
      <c r="M3" s="18">
        <v>2</v>
      </c>
      <c r="N3" s="18">
        <v>1</v>
      </c>
      <c r="O3" s="18">
        <v>1</v>
      </c>
      <c r="P3" s="18">
        <v>1782409818</v>
      </c>
      <c r="Q3" s="18">
        <v>2098</v>
      </c>
      <c r="S3" t="s">
        <v>59</v>
      </c>
      <c r="T3">
        <v>0</v>
      </c>
      <c r="U3" t="s">
        <v>60</v>
      </c>
      <c r="V3">
        <f>MATCH(D3,Отчет!$D:$D,0)</f>
        <v>15</v>
      </c>
    </row>
    <row r="4" spans="1:22" x14ac:dyDescent="0.2">
      <c r="A4" s="18">
        <v>2075750529</v>
      </c>
      <c r="B4" s="18">
        <v>10</v>
      </c>
      <c r="C4" s="18" t="s">
        <v>54</v>
      </c>
      <c r="D4" s="18">
        <v>1642289799</v>
      </c>
      <c r="E4" s="7" t="s">
        <v>53</v>
      </c>
      <c r="F4" s="18" t="s">
        <v>61</v>
      </c>
      <c r="G4" s="7" t="s">
        <v>56</v>
      </c>
      <c r="H4" s="18">
        <v>2</v>
      </c>
      <c r="I4" s="18" t="s">
        <v>57</v>
      </c>
      <c r="J4" s="18" t="s">
        <v>58</v>
      </c>
      <c r="L4" s="18">
        <v>20</v>
      </c>
      <c r="M4" s="18">
        <v>2</v>
      </c>
      <c r="N4" s="18">
        <v>1</v>
      </c>
      <c r="O4" s="18">
        <v>0</v>
      </c>
      <c r="P4" s="18">
        <v>1782409818</v>
      </c>
      <c r="Q4" s="18">
        <v>2098</v>
      </c>
      <c r="S4" t="s">
        <v>59</v>
      </c>
      <c r="T4">
        <v>0</v>
      </c>
      <c r="U4" t="s">
        <v>60</v>
      </c>
      <c r="V4">
        <f>MATCH(D4,Отчет!$D:$D,0)</f>
        <v>18</v>
      </c>
    </row>
    <row r="5" spans="1:22" x14ac:dyDescent="0.2">
      <c r="A5" s="18">
        <v>1956516071</v>
      </c>
      <c r="B5" s="18">
        <v>9</v>
      </c>
      <c r="C5" s="18" t="s">
        <v>54</v>
      </c>
      <c r="D5" s="18">
        <v>1956513842</v>
      </c>
      <c r="E5" s="7" t="s">
        <v>45</v>
      </c>
      <c r="F5" s="18" t="s">
        <v>62</v>
      </c>
      <c r="G5" s="7" t="s">
        <v>63</v>
      </c>
      <c r="H5" s="18">
        <v>3</v>
      </c>
      <c r="I5" s="18" t="s">
        <v>57</v>
      </c>
      <c r="J5" s="18" t="s">
        <v>58</v>
      </c>
      <c r="L5" s="18">
        <v>27</v>
      </c>
      <c r="M5" s="18">
        <v>3</v>
      </c>
      <c r="N5" s="18">
        <v>1</v>
      </c>
      <c r="O5" s="18">
        <v>1</v>
      </c>
      <c r="P5" s="18">
        <v>1793194333</v>
      </c>
      <c r="Q5" s="18">
        <v>2098</v>
      </c>
      <c r="R5" s="18" t="s">
        <v>64</v>
      </c>
      <c r="S5" t="s">
        <v>65</v>
      </c>
      <c r="T5">
        <v>0</v>
      </c>
      <c r="U5" t="s">
        <v>60</v>
      </c>
      <c r="V5">
        <f>MATCH(D5,Отчет!$D:$D,0)</f>
        <v>14</v>
      </c>
    </row>
    <row r="6" spans="1:22" x14ac:dyDescent="0.2">
      <c r="A6" s="18">
        <v>1983283346</v>
      </c>
      <c r="B6" s="18">
        <v>10</v>
      </c>
      <c r="C6" s="18" t="s">
        <v>54</v>
      </c>
      <c r="D6" s="18">
        <v>1956513842</v>
      </c>
      <c r="E6" s="7" t="s">
        <v>45</v>
      </c>
      <c r="F6" s="18" t="s">
        <v>62</v>
      </c>
      <c r="G6" s="7" t="s">
        <v>66</v>
      </c>
      <c r="H6" s="18">
        <v>4</v>
      </c>
      <c r="I6" s="18" t="s">
        <v>57</v>
      </c>
      <c r="J6" s="18" t="s">
        <v>58</v>
      </c>
      <c r="L6" s="18">
        <v>40</v>
      </c>
      <c r="M6" s="18">
        <v>4</v>
      </c>
      <c r="N6" s="18">
        <v>1</v>
      </c>
      <c r="O6" s="18">
        <v>1</v>
      </c>
      <c r="P6" s="18">
        <v>1706763930</v>
      </c>
      <c r="Q6" s="18">
        <v>2098</v>
      </c>
      <c r="S6" t="s">
        <v>65</v>
      </c>
      <c r="T6">
        <v>0</v>
      </c>
      <c r="U6" t="s">
        <v>60</v>
      </c>
      <c r="V6">
        <f>MATCH(D6,Отчет!$D:$D,0)</f>
        <v>14</v>
      </c>
    </row>
    <row r="7" spans="1:22" x14ac:dyDescent="0.2">
      <c r="A7" s="18">
        <v>1956516086</v>
      </c>
      <c r="B7" s="18">
        <v>9</v>
      </c>
      <c r="C7" s="18" t="s">
        <v>54</v>
      </c>
      <c r="D7" s="18">
        <v>1956513842</v>
      </c>
      <c r="E7" s="7" t="s">
        <v>45</v>
      </c>
      <c r="F7" s="18" t="s">
        <v>62</v>
      </c>
      <c r="G7" s="7" t="s">
        <v>67</v>
      </c>
      <c r="H7" s="18">
        <v>5</v>
      </c>
      <c r="I7" s="18" t="s">
        <v>57</v>
      </c>
      <c r="J7" s="18" t="s">
        <v>58</v>
      </c>
      <c r="L7" s="18">
        <v>36</v>
      </c>
      <c r="M7" s="18">
        <v>4</v>
      </c>
      <c r="N7" s="18">
        <v>1</v>
      </c>
      <c r="O7" s="18">
        <v>1</v>
      </c>
      <c r="P7" s="18">
        <v>1793194333</v>
      </c>
      <c r="Q7" s="18">
        <v>2098</v>
      </c>
      <c r="R7" s="18" t="s">
        <v>64</v>
      </c>
      <c r="S7" t="s">
        <v>68</v>
      </c>
      <c r="T7">
        <v>0</v>
      </c>
      <c r="U7" t="s">
        <v>60</v>
      </c>
      <c r="V7">
        <f>MATCH(D7,Отчет!$D:$D,0)</f>
        <v>14</v>
      </c>
    </row>
    <row r="8" spans="1:22" x14ac:dyDescent="0.2">
      <c r="A8" s="18">
        <v>1862168721</v>
      </c>
      <c r="B8" s="18">
        <v>10</v>
      </c>
      <c r="C8" s="18" t="s">
        <v>54</v>
      </c>
      <c r="D8" s="18">
        <v>1641245312</v>
      </c>
      <c r="E8" s="7" t="s">
        <v>40</v>
      </c>
      <c r="F8" s="18" t="s">
        <v>69</v>
      </c>
      <c r="G8" s="7" t="s">
        <v>70</v>
      </c>
      <c r="H8" s="18">
        <v>4</v>
      </c>
      <c r="I8" s="18" t="s">
        <v>57</v>
      </c>
      <c r="J8" s="18" t="s">
        <v>58</v>
      </c>
      <c r="L8" s="18">
        <v>40</v>
      </c>
      <c r="M8" s="18">
        <v>4</v>
      </c>
      <c r="N8" s="18">
        <v>1</v>
      </c>
      <c r="O8" s="18">
        <v>1</v>
      </c>
      <c r="P8" s="18">
        <v>1793194504</v>
      </c>
      <c r="Q8" s="18">
        <v>2098</v>
      </c>
      <c r="S8" t="s">
        <v>68</v>
      </c>
      <c r="T8">
        <v>0</v>
      </c>
      <c r="U8" t="s">
        <v>60</v>
      </c>
      <c r="V8">
        <f>MATCH(D8,Отчет!$D:$D,0)</f>
        <v>13</v>
      </c>
    </row>
    <row r="9" spans="1:22" x14ac:dyDescent="0.2">
      <c r="A9" s="18">
        <v>1862168743</v>
      </c>
      <c r="B9" s="18">
        <v>8</v>
      </c>
      <c r="C9" s="18" t="s">
        <v>54</v>
      </c>
      <c r="D9" s="18">
        <v>1641245330</v>
      </c>
      <c r="E9" s="7" t="s">
        <v>41</v>
      </c>
      <c r="F9" s="18" t="s">
        <v>71</v>
      </c>
      <c r="G9" s="7" t="s">
        <v>70</v>
      </c>
      <c r="H9" s="18">
        <v>4</v>
      </c>
      <c r="I9" s="18" t="s">
        <v>57</v>
      </c>
      <c r="J9" s="18" t="s">
        <v>58</v>
      </c>
      <c r="L9" s="18">
        <v>32</v>
      </c>
      <c r="M9" s="18">
        <v>4</v>
      </c>
      <c r="N9" s="18">
        <v>1</v>
      </c>
      <c r="O9" s="18">
        <v>1</v>
      </c>
      <c r="P9" s="18">
        <v>1793194504</v>
      </c>
      <c r="Q9" s="18">
        <v>2098</v>
      </c>
      <c r="S9" t="s">
        <v>68</v>
      </c>
      <c r="T9">
        <v>0</v>
      </c>
      <c r="U9" t="s">
        <v>60</v>
      </c>
      <c r="V9">
        <f>MATCH(D9,Отчет!$D:$D,0)</f>
        <v>19</v>
      </c>
    </row>
    <row r="10" spans="1:22" x14ac:dyDescent="0.2">
      <c r="A10" s="18">
        <v>1862168766</v>
      </c>
      <c r="B10" s="18">
        <v>8</v>
      </c>
      <c r="C10" s="18" t="s">
        <v>54</v>
      </c>
      <c r="D10" s="18">
        <v>1641245344</v>
      </c>
      <c r="E10" s="7" t="s">
        <v>42</v>
      </c>
      <c r="F10" s="18" t="s">
        <v>72</v>
      </c>
      <c r="G10" s="7" t="s">
        <v>70</v>
      </c>
      <c r="H10" s="18">
        <v>4</v>
      </c>
      <c r="I10" s="18" t="s">
        <v>57</v>
      </c>
      <c r="J10" s="18" t="s">
        <v>58</v>
      </c>
      <c r="L10" s="18">
        <v>32</v>
      </c>
      <c r="M10" s="18">
        <v>4</v>
      </c>
      <c r="N10" s="18">
        <v>1</v>
      </c>
      <c r="O10" s="18">
        <v>1</v>
      </c>
      <c r="P10" s="18">
        <v>1793194504</v>
      </c>
      <c r="Q10" s="18">
        <v>2098</v>
      </c>
      <c r="S10" t="s">
        <v>68</v>
      </c>
      <c r="T10">
        <v>0</v>
      </c>
      <c r="U10" t="s">
        <v>60</v>
      </c>
      <c r="V10">
        <f>MATCH(D10,Отчет!$D:$D,0)</f>
        <v>22</v>
      </c>
    </row>
    <row r="11" spans="1:22" x14ac:dyDescent="0.2">
      <c r="A11" s="18">
        <v>1862168698</v>
      </c>
      <c r="B11" s="18">
        <v>6</v>
      </c>
      <c r="C11" s="18" t="s">
        <v>54</v>
      </c>
      <c r="D11" s="18">
        <v>1641245297</v>
      </c>
      <c r="E11" s="7" t="s">
        <v>39</v>
      </c>
      <c r="F11" s="18" t="s">
        <v>73</v>
      </c>
      <c r="G11" s="7" t="s">
        <v>70</v>
      </c>
      <c r="H11" s="18">
        <v>4</v>
      </c>
      <c r="I11" s="18" t="s">
        <v>57</v>
      </c>
      <c r="J11" s="18" t="s">
        <v>58</v>
      </c>
      <c r="L11" s="18">
        <v>24</v>
      </c>
      <c r="M11" s="18">
        <v>4</v>
      </c>
      <c r="N11" s="18">
        <v>1</v>
      </c>
      <c r="O11" s="18">
        <v>1</v>
      </c>
      <c r="P11" s="18">
        <v>1793194504</v>
      </c>
      <c r="Q11" s="18">
        <v>2098</v>
      </c>
      <c r="S11" t="s">
        <v>68</v>
      </c>
      <c r="T11">
        <v>0</v>
      </c>
      <c r="U11" t="s">
        <v>60</v>
      </c>
      <c r="V11">
        <f>MATCH(D11,Отчет!$D:$D,0)</f>
        <v>28</v>
      </c>
    </row>
    <row r="12" spans="1:22" x14ac:dyDescent="0.2">
      <c r="A12" s="18">
        <v>1862168676</v>
      </c>
      <c r="B12" s="18">
        <v>10</v>
      </c>
      <c r="C12" s="18" t="s">
        <v>54</v>
      </c>
      <c r="D12" s="18">
        <v>1641245281</v>
      </c>
      <c r="E12" s="7" t="s">
        <v>38</v>
      </c>
      <c r="F12" s="18" t="s">
        <v>74</v>
      </c>
      <c r="G12" s="7" t="s">
        <v>70</v>
      </c>
      <c r="H12" s="18">
        <v>4</v>
      </c>
      <c r="I12" s="18" t="s">
        <v>57</v>
      </c>
      <c r="J12" s="18" t="s">
        <v>58</v>
      </c>
      <c r="L12" s="18">
        <v>40</v>
      </c>
      <c r="M12" s="18">
        <v>4</v>
      </c>
      <c r="N12" s="18">
        <v>1</v>
      </c>
      <c r="O12" s="18">
        <v>1</v>
      </c>
      <c r="P12" s="18">
        <v>1793194504</v>
      </c>
      <c r="Q12" s="18">
        <v>2098</v>
      </c>
      <c r="S12" t="s">
        <v>68</v>
      </c>
      <c r="T12">
        <v>0</v>
      </c>
      <c r="U12" t="s">
        <v>60</v>
      </c>
      <c r="V12">
        <f>MATCH(D12,Отчет!$D:$D,0)</f>
        <v>12</v>
      </c>
    </row>
    <row r="13" spans="1:22" x14ac:dyDescent="0.2">
      <c r="A13" s="18">
        <v>1862168654</v>
      </c>
      <c r="B13" s="18">
        <v>8</v>
      </c>
      <c r="C13" s="18" t="s">
        <v>54</v>
      </c>
      <c r="D13" s="18">
        <v>1641245266</v>
      </c>
      <c r="E13" s="7" t="s">
        <v>37</v>
      </c>
      <c r="F13" s="18" t="s">
        <v>75</v>
      </c>
      <c r="G13" s="7" t="s">
        <v>70</v>
      </c>
      <c r="H13" s="18">
        <v>4</v>
      </c>
      <c r="I13" s="18" t="s">
        <v>57</v>
      </c>
      <c r="J13" s="18" t="s">
        <v>58</v>
      </c>
      <c r="L13" s="18">
        <v>32</v>
      </c>
      <c r="M13" s="18">
        <v>4</v>
      </c>
      <c r="N13" s="18">
        <v>1</v>
      </c>
      <c r="O13" s="18">
        <v>1</v>
      </c>
      <c r="P13" s="18">
        <v>1793194504</v>
      </c>
      <c r="Q13" s="18">
        <v>2098</v>
      </c>
      <c r="S13" t="s">
        <v>68</v>
      </c>
      <c r="T13">
        <v>0</v>
      </c>
      <c r="U13" t="s">
        <v>60</v>
      </c>
      <c r="V13">
        <f>MATCH(D13,Отчет!$D:$D,0)</f>
        <v>29</v>
      </c>
    </row>
    <row r="14" spans="1:22" x14ac:dyDescent="0.2">
      <c r="A14" s="18">
        <v>1862168632</v>
      </c>
      <c r="B14" s="18">
        <v>8</v>
      </c>
      <c r="C14" s="18" t="s">
        <v>54</v>
      </c>
      <c r="D14" s="18">
        <v>1641245252</v>
      </c>
      <c r="E14" s="7" t="s">
        <v>36</v>
      </c>
      <c r="F14" s="18" t="s">
        <v>76</v>
      </c>
      <c r="G14" s="7" t="s">
        <v>70</v>
      </c>
      <c r="H14" s="18">
        <v>4</v>
      </c>
      <c r="I14" s="18" t="s">
        <v>57</v>
      </c>
      <c r="J14" s="18" t="s">
        <v>58</v>
      </c>
      <c r="L14" s="18">
        <v>32</v>
      </c>
      <c r="M14" s="18">
        <v>4</v>
      </c>
      <c r="N14" s="18">
        <v>1</v>
      </c>
      <c r="O14" s="18">
        <v>1</v>
      </c>
      <c r="P14" s="18">
        <v>1793194504</v>
      </c>
      <c r="Q14" s="18">
        <v>2098</v>
      </c>
      <c r="S14" t="s">
        <v>68</v>
      </c>
      <c r="T14">
        <v>0</v>
      </c>
      <c r="U14" t="s">
        <v>60</v>
      </c>
      <c r="V14">
        <f>MATCH(D14,Отчет!$D:$D,0)</f>
        <v>25</v>
      </c>
    </row>
    <row r="15" spans="1:22" x14ac:dyDescent="0.2">
      <c r="A15" s="18">
        <v>1862168610</v>
      </c>
      <c r="B15" s="18">
        <v>8</v>
      </c>
      <c r="C15" s="18" t="s">
        <v>54</v>
      </c>
      <c r="D15" s="18">
        <v>1641245237</v>
      </c>
      <c r="E15" s="7" t="s">
        <v>35</v>
      </c>
      <c r="F15" s="18" t="s">
        <v>77</v>
      </c>
      <c r="G15" s="7" t="s">
        <v>70</v>
      </c>
      <c r="H15" s="18">
        <v>4</v>
      </c>
      <c r="I15" s="18" t="s">
        <v>57</v>
      </c>
      <c r="J15" s="18" t="s">
        <v>58</v>
      </c>
      <c r="L15" s="18">
        <v>32</v>
      </c>
      <c r="M15" s="18">
        <v>4</v>
      </c>
      <c r="N15" s="18">
        <v>1</v>
      </c>
      <c r="O15" s="18">
        <v>1</v>
      </c>
      <c r="P15" s="18">
        <v>1793194504</v>
      </c>
      <c r="Q15" s="18">
        <v>2098</v>
      </c>
      <c r="S15" t="s">
        <v>68</v>
      </c>
      <c r="T15">
        <v>0</v>
      </c>
      <c r="U15" t="s">
        <v>60</v>
      </c>
      <c r="V15">
        <f>MATCH(D15,Отчет!$D:$D,0)</f>
        <v>24</v>
      </c>
    </row>
    <row r="16" spans="1:22" x14ac:dyDescent="0.2">
      <c r="A16" s="18">
        <v>1862168900</v>
      </c>
      <c r="B16" s="18">
        <v>9</v>
      </c>
      <c r="C16" s="18" t="s">
        <v>54</v>
      </c>
      <c r="D16" s="18">
        <v>1641245420</v>
      </c>
      <c r="E16" s="7" t="s">
        <v>46</v>
      </c>
      <c r="F16" s="18" t="s">
        <v>55</v>
      </c>
      <c r="G16" s="7" t="s">
        <v>70</v>
      </c>
      <c r="H16" s="18">
        <v>4</v>
      </c>
      <c r="I16" s="18" t="s">
        <v>57</v>
      </c>
      <c r="J16" s="18" t="s">
        <v>58</v>
      </c>
      <c r="L16" s="18">
        <v>36</v>
      </c>
      <c r="M16" s="18">
        <v>4</v>
      </c>
      <c r="N16" s="18">
        <v>1</v>
      </c>
      <c r="O16" s="18">
        <v>1</v>
      </c>
      <c r="P16" s="18">
        <v>1793194504</v>
      </c>
      <c r="Q16" s="18">
        <v>2098</v>
      </c>
      <c r="S16" t="s">
        <v>68</v>
      </c>
      <c r="T16">
        <v>0</v>
      </c>
      <c r="U16" t="s">
        <v>60</v>
      </c>
      <c r="V16">
        <f>MATCH(D16,Отчет!$D:$D,0)</f>
        <v>15</v>
      </c>
    </row>
    <row r="17" spans="1:22" x14ac:dyDescent="0.2">
      <c r="A17" s="18">
        <v>2030313023</v>
      </c>
      <c r="B17" s="18">
        <v>9</v>
      </c>
      <c r="C17" s="18" t="s">
        <v>54</v>
      </c>
      <c r="D17" s="18">
        <v>2030305836</v>
      </c>
      <c r="E17" s="7" t="s">
        <v>49</v>
      </c>
      <c r="F17" s="18" t="s">
        <v>78</v>
      </c>
      <c r="G17" s="7" t="s">
        <v>70</v>
      </c>
      <c r="H17" s="18">
        <v>4</v>
      </c>
      <c r="I17" s="18" t="s">
        <v>57</v>
      </c>
      <c r="J17" s="18" t="s">
        <v>58</v>
      </c>
      <c r="L17" s="18">
        <v>0</v>
      </c>
      <c r="M17" s="18">
        <v>4</v>
      </c>
      <c r="N17" s="18">
        <v>1</v>
      </c>
      <c r="O17" s="18">
        <v>1</v>
      </c>
      <c r="P17" s="18">
        <v>1793194504</v>
      </c>
      <c r="Q17" s="18">
        <v>2098</v>
      </c>
      <c r="R17" s="18" t="s">
        <v>79</v>
      </c>
      <c r="S17" t="s">
        <v>68</v>
      </c>
      <c r="T17">
        <v>0</v>
      </c>
      <c r="U17" t="s">
        <v>60</v>
      </c>
      <c r="V17">
        <f>MATCH(D17,Отчет!$D:$D,0)</f>
        <v>21</v>
      </c>
    </row>
    <row r="18" spans="1:22" x14ac:dyDescent="0.2">
      <c r="A18" s="18">
        <v>1956527767</v>
      </c>
      <c r="B18" s="18">
        <v>10</v>
      </c>
      <c r="C18" s="18" t="s">
        <v>54</v>
      </c>
      <c r="D18" s="18">
        <v>1956513842</v>
      </c>
      <c r="E18" s="7" t="s">
        <v>45</v>
      </c>
      <c r="F18" s="18" t="s">
        <v>62</v>
      </c>
      <c r="G18" s="7" t="s">
        <v>70</v>
      </c>
      <c r="H18" s="18">
        <v>4</v>
      </c>
      <c r="I18" s="18" t="s">
        <v>57</v>
      </c>
      <c r="J18" s="18" t="s">
        <v>58</v>
      </c>
      <c r="L18" s="18">
        <v>40</v>
      </c>
      <c r="M18" s="18">
        <v>4</v>
      </c>
      <c r="N18" s="18">
        <v>1</v>
      </c>
      <c r="O18" s="18">
        <v>1</v>
      </c>
      <c r="P18" s="18">
        <v>1793194504</v>
      </c>
      <c r="Q18" s="18">
        <v>2098</v>
      </c>
      <c r="S18" t="s">
        <v>68</v>
      </c>
      <c r="T18">
        <v>0</v>
      </c>
      <c r="U18" t="s">
        <v>60</v>
      </c>
      <c r="V18">
        <f>MATCH(D18,Отчет!$D:$D,0)</f>
        <v>14</v>
      </c>
    </row>
    <row r="19" spans="1:22" x14ac:dyDescent="0.2">
      <c r="A19" s="18">
        <v>1862169010</v>
      </c>
      <c r="B19" s="18">
        <v>9</v>
      </c>
      <c r="C19" s="18" t="s">
        <v>54</v>
      </c>
      <c r="D19" s="18">
        <v>1642720508</v>
      </c>
      <c r="E19" s="7" t="s">
        <v>51</v>
      </c>
      <c r="F19" s="18" t="s">
        <v>80</v>
      </c>
      <c r="G19" s="7" t="s">
        <v>70</v>
      </c>
      <c r="H19" s="18">
        <v>4</v>
      </c>
      <c r="I19" s="18" t="s">
        <v>57</v>
      </c>
      <c r="J19" s="18" t="s">
        <v>58</v>
      </c>
      <c r="L19" s="18">
        <v>36</v>
      </c>
      <c r="M19" s="18">
        <v>4</v>
      </c>
      <c r="N19" s="18">
        <v>1</v>
      </c>
      <c r="O19" s="18">
        <v>1</v>
      </c>
      <c r="P19" s="18">
        <v>1793194504</v>
      </c>
      <c r="Q19" s="18">
        <v>2098</v>
      </c>
      <c r="S19" t="s">
        <v>68</v>
      </c>
      <c r="T19">
        <v>0</v>
      </c>
      <c r="U19" t="s">
        <v>60</v>
      </c>
      <c r="V19">
        <f>MATCH(D19,Отчет!$D:$D,0)</f>
        <v>16</v>
      </c>
    </row>
    <row r="20" spans="1:22" x14ac:dyDescent="0.2">
      <c r="A20" s="18">
        <v>1862169055</v>
      </c>
      <c r="B20" s="18">
        <v>8</v>
      </c>
      <c r="C20" s="18" t="s">
        <v>54</v>
      </c>
      <c r="D20" s="18">
        <v>1642289799</v>
      </c>
      <c r="E20" s="7" t="s">
        <v>53</v>
      </c>
      <c r="F20" s="18" t="s">
        <v>61</v>
      </c>
      <c r="G20" s="7" t="s">
        <v>70</v>
      </c>
      <c r="H20" s="18">
        <v>4</v>
      </c>
      <c r="I20" s="18" t="s">
        <v>57</v>
      </c>
      <c r="J20" s="18" t="s">
        <v>58</v>
      </c>
      <c r="L20" s="18">
        <v>32</v>
      </c>
      <c r="M20" s="18">
        <v>4</v>
      </c>
      <c r="N20" s="18">
        <v>1</v>
      </c>
      <c r="O20" s="18">
        <v>0</v>
      </c>
      <c r="P20" s="18">
        <v>1793194504</v>
      </c>
      <c r="Q20" s="18">
        <v>2098</v>
      </c>
      <c r="S20" t="s">
        <v>68</v>
      </c>
      <c r="T20">
        <v>0</v>
      </c>
      <c r="U20" t="s">
        <v>60</v>
      </c>
      <c r="V20">
        <f>MATCH(D20,Отчет!$D:$D,0)</f>
        <v>18</v>
      </c>
    </row>
    <row r="21" spans="1:22" x14ac:dyDescent="0.2">
      <c r="A21" s="18">
        <v>1862168953</v>
      </c>
      <c r="B21" s="18">
        <v>8</v>
      </c>
      <c r="C21" s="18" t="s">
        <v>54</v>
      </c>
      <c r="D21" s="18">
        <v>1642289786</v>
      </c>
      <c r="E21" s="7" t="s">
        <v>48</v>
      </c>
      <c r="F21" s="18" t="s">
        <v>81</v>
      </c>
      <c r="G21" s="7" t="s">
        <v>70</v>
      </c>
      <c r="H21" s="18">
        <v>4</v>
      </c>
      <c r="I21" s="18" t="s">
        <v>57</v>
      </c>
      <c r="J21" s="18" t="s">
        <v>58</v>
      </c>
      <c r="L21" s="18">
        <v>32</v>
      </c>
      <c r="M21" s="18">
        <v>4</v>
      </c>
      <c r="N21" s="18">
        <v>1</v>
      </c>
      <c r="O21" s="18">
        <v>0</v>
      </c>
      <c r="P21" s="18">
        <v>1793194504</v>
      </c>
      <c r="Q21" s="18">
        <v>2098</v>
      </c>
      <c r="S21" t="s">
        <v>68</v>
      </c>
      <c r="T21">
        <v>0</v>
      </c>
      <c r="U21" t="s">
        <v>60</v>
      </c>
      <c r="V21">
        <f>MATCH(D21,Отчет!$D:$D,0)</f>
        <v>27</v>
      </c>
    </row>
    <row r="22" spans="1:22" x14ac:dyDescent="0.2">
      <c r="A22" s="18">
        <v>1862168979</v>
      </c>
      <c r="B22" s="18">
        <v>8</v>
      </c>
      <c r="C22" s="18" t="s">
        <v>54</v>
      </c>
      <c r="D22" s="18">
        <v>1641245462</v>
      </c>
      <c r="E22" s="7" t="s">
        <v>50</v>
      </c>
      <c r="F22" s="18" t="s">
        <v>82</v>
      </c>
      <c r="G22" s="7" t="s">
        <v>70</v>
      </c>
      <c r="H22" s="18">
        <v>4</v>
      </c>
      <c r="I22" s="18" t="s">
        <v>57</v>
      </c>
      <c r="J22" s="18" t="s">
        <v>58</v>
      </c>
      <c r="L22" s="18">
        <v>32</v>
      </c>
      <c r="M22" s="18">
        <v>4</v>
      </c>
      <c r="N22" s="18">
        <v>1</v>
      </c>
      <c r="O22" s="18">
        <v>1</v>
      </c>
      <c r="P22" s="18">
        <v>1793194504</v>
      </c>
      <c r="Q22" s="18">
        <v>2098</v>
      </c>
      <c r="S22" t="s">
        <v>68</v>
      </c>
      <c r="T22">
        <v>0</v>
      </c>
      <c r="U22" t="s">
        <v>60</v>
      </c>
      <c r="V22">
        <f>MATCH(D22,Отчет!$D:$D,0)</f>
        <v>23</v>
      </c>
    </row>
    <row r="23" spans="1:22" x14ac:dyDescent="0.2">
      <c r="A23" s="18">
        <v>1862168927</v>
      </c>
      <c r="B23" s="18">
        <v>8</v>
      </c>
      <c r="C23" s="18" t="s">
        <v>54</v>
      </c>
      <c r="D23" s="18">
        <v>1641245444</v>
      </c>
      <c r="E23" s="7" t="s">
        <v>47</v>
      </c>
      <c r="F23" s="18" t="s">
        <v>83</v>
      </c>
      <c r="G23" s="7" t="s">
        <v>70</v>
      </c>
      <c r="H23" s="18">
        <v>4</v>
      </c>
      <c r="I23" s="18" t="s">
        <v>57</v>
      </c>
      <c r="J23" s="18" t="s">
        <v>58</v>
      </c>
      <c r="L23" s="18">
        <v>32</v>
      </c>
      <c r="M23" s="18">
        <v>4</v>
      </c>
      <c r="N23" s="18">
        <v>1</v>
      </c>
      <c r="O23" s="18">
        <v>1</v>
      </c>
      <c r="P23" s="18">
        <v>1793194504</v>
      </c>
      <c r="Q23" s="18">
        <v>2098</v>
      </c>
      <c r="S23" t="s">
        <v>68</v>
      </c>
      <c r="T23">
        <v>0</v>
      </c>
      <c r="U23" t="s">
        <v>60</v>
      </c>
      <c r="V23">
        <f>MATCH(D23,Отчет!$D:$D,0)</f>
        <v>20</v>
      </c>
    </row>
    <row r="24" spans="1:22" x14ac:dyDescent="0.2">
      <c r="A24" s="18">
        <v>1862168869</v>
      </c>
      <c r="B24" s="18">
        <v>8</v>
      </c>
      <c r="C24" s="18" t="s">
        <v>54</v>
      </c>
      <c r="D24" s="18">
        <v>1641245399</v>
      </c>
      <c r="E24" s="7" t="s">
        <v>44</v>
      </c>
      <c r="F24" s="18" t="s">
        <v>84</v>
      </c>
      <c r="G24" s="7" t="s">
        <v>70</v>
      </c>
      <c r="H24" s="18">
        <v>4</v>
      </c>
      <c r="I24" s="18" t="s">
        <v>57</v>
      </c>
      <c r="J24" s="18" t="s">
        <v>58</v>
      </c>
      <c r="L24" s="18">
        <v>32</v>
      </c>
      <c r="M24" s="18">
        <v>4</v>
      </c>
      <c r="N24" s="18">
        <v>1</v>
      </c>
      <c r="O24" s="18">
        <v>1</v>
      </c>
      <c r="P24" s="18">
        <v>1793194504</v>
      </c>
      <c r="Q24" s="18">
        <v>2098</v>
      </c>
      <c r="S24" t="s">
        <v>68</v>
      </c>
      <c r="T24">
        <v>0</v>
      </c>
      <c r="U24" t="s">
        <v>60</v>
      </c>
      <c r="V24">
        <f>MATCH(D24,Отчет!$D:$D,0)</f>
        <v>26</v>
      </c>
    </row>
    <row r="25" spans="1:22" x14ac:dyDescent="0.2">
      <c r="A25" s="18">
        <v>1862168833</v>
      </c>
      <c r="B25" s="18">
        <v>8</v>
      </c>
      <c r="C25" s="18" t="s">
        <v>54</v>
      </c>
      <c r="D25" s="18">
        <v>1641245379</v>
      </c>
      <c r="E25" s="7" t="s">
        <v>43</v>
      </c>
      <c r="F25" s="18" t="s">
        <v>85</v>
      </c>
      <c r="G25" s="7" t="s">
        <v>70</v>
      </c>
      <c r="H25" s="18">
        <v>4</v>
      </c>
      <c r="I25" s="18" t="s">
        <v>57</v>
      </c>
      <c r="J25" s="18" t="s">
        <v>58</v>
      </c>
      <c r="L25" s="18">
        <v>32</v>
      </c>
      <c r="M25" s="18">
        <v>4</v>
      </c>
      <c r="N25" s="18">
        <v>1</v>
      </c>
      <c r="O25" s="18">
        <v>1</v>
      </c>
      <c r="P25" s="18">
        <v>1793194504</v>
      </c>
      <c r="Q25" s="18">
        <v>2098</v>
      </c>
      <c r="S25" t="s">
        <v>68</v>
      </c>
      <c r="T25">
        <v>0</v>
      </c>
      <c r="U25" t="s">
        <v>60</v>
      </c>
      <c r="V25">
        <f>MATCH(D25,Отчет!$D:$D,0)</f>
        <v>30</v>
      </c>
    </row>
    <row r="26" spans="1:22" x14ac:dyDescent="0.2">
      <c r="A26" s="18">
        <v>1862168793</v>
      </c>
      <c r="B26" s="18">
        <v>9</v>
      </c>
      <c r="C26" s="18" t="s">
        <v>54</v>
      </c>
      <c r="D26" s="18">
        <v>1641245360</v>
      </c>
      <c r="E26" s="7" t="s">
        <v>52</v>
      </c>
      <c r="F26" s="18" t="s">
        <v>86</v>
      </c>
      <c r="G26" s="7" t="s">
        <v>70</v>
      </c>
      <c r="H26" s="18">
        <v>4</v>
      </c>
      <c r="I26" s="18" t="s">
        <v>57</v>
      </c>
      <c r="J26" s="18" t="s">
        <v>58</v>
      </c>
      <c r="L26" s="18">
        <v>36</v>
      </c>
      <c r="M26" s="18">
        <v>4</v>
      </c>
      <c r="N26" s="18">
        <v>1</v>
      </c>
      <c r="O26" s="18">
        <v>1</v>
      </c>
      <c r="P26" s="18">
        <v>1793194504</v>
      </c>
      <c r="Q26" s="18">
        <v>2098</v>
      </c>
      <c r="S26" t="s">
        <v>68</v>
      </c>
      <c r="T26">
        <v>0</v>
      </c>
      <c r="U26" t="s">
        <v>60</v>
      </c>
      <c r="V26">
        <f>MATCH(D26,Отчет!$D:$D,0)</f>
        <v>17</v>
      </c>
    </row>
    <row r="27" spans="1:22" x14ac:dyDescent="0.2">
      <c r="A27" s="18">
        <v>1956516065</v>
      </c>
      <c r="B27" s="18">
        <v>10</v>
      </c>
      <c r="C27" s="18" t="s">
        <v>54</v>
      </c>
      <c r="D27" s="18">
        <v>1956513842</v>
      </c>
      <c r="E27" s="7" t="s">
        <v>45</v>
      </c>
      <c r="F27" s="18" t="s">
        <v>62</v>
      </c>
      <c r="G27" s="7" t="s">
        <v>87</v>
      </c>
      <c r="H27" s="18">
        <v>3</v>
      </c>
      <c r="I27" s="18" t="s">
        <v>57</v>
      </c>
      <c r="J27" s="18" t="s">
        <v>58</v>
      </c>
      <c r="L27" s="18">
        <v>30</v>
      </c>
      <c r="M27" s="18">
        <v>3</v>
      </c>
      <c r="N27" s="18">
        <v>1</v>
      </c>
      <c r="O27" s="18">
        <v>1</v>
      </c>
      <c r="P27" s="18">
        <v>1793194333</v>
      </c>
      <c r="Q27" s="18">
        <v>2098</v>
      </c>
      <c r="R27" s="18" t="s">
        <v>64</v>
      </c>
      <c r="S27" t="s">
        <v>65</v>
      </c>
      <c r="T27">
        <v>0</v>
      </c>
      <c r="U27" t="s">
        <v>60</v>
      </c>
      <c r="V27">
        <f>MATCH(D27,Отчет!$D:$D,0)</f>
        <v>14</v>
      </c>
    </row>
    <row r="28" spans="1:22" x14ac:dyDescent="0.2">
      <c r="A28" s="18">
        <v>1956516055</v>
      </c>
      <c r="B28" s="18">
        <v>10</v>
      </c>
      <c r="C28" s="18" t="s">
        <v>54</v>
      </c>
      <c r="D28" s="18">
        <v>1956513842</v>
      </c>
      <c r="E28" s="7" t="s">
        <v>45</v>
      </c>
      <c r="F28" s="18" t="s">
        <v>62</v>
      </c>
      <c r="G28" s="7" t="s">
        <v>88</v>
      </c>
      <c r="H28" s="18">
        <v>4</v>
      </c>
      <c r="I28" s="18" t="s">
        <v>57</v>
      </c>
      <c r="J28" s="18" t="s">
        <v>58</v>
      </c>
      <c r="L28" s="18">
        <v>40</v>
      </c>
      <c r="M28" s="18">
        <v>4</v>
      </c>
      <c r="N28" s="18">
        <v>1</v>
      </c>
      <c r="O28" s="18">
        <v>1</v>
      </c>
      <c r="P28" s="18">
        <v>1793194333</v>
      </c>
      <c r="Q28" s="18">
        <v>2098</v>
      </c>
      <c r="R28" s="18" t="s">
        <v>64</v>
      </c>
      <c r="S28" t="s">
        <v>68</v>
      </c>
      <c r="T28">
        <v>0</v>
      </c>
      <c r="U28" t="s">
        <v>60</v>
      </c>
      <c r="V28">
        <f>MATCH(D28,Отчет!$D:$D,0)</f>
        <v>14</v>
      </c>
    </row>
    <row r="29" spans="1:22" x14ac:dyDescent="0.2">
      <c r="A29" s="18">
        <v>1956516031</v>
      </c>
      <c r="B29" s="18">
        <v>9</v>
      </c>
      <c r="C29" s="18" t="s">
        <v>54</v>
      </c>
      <c r="D29" s="18">
        <v>1956513842</v>
      </c>
      <c r="E29" s="7" t="s">
        <v>45</v>
      </c>
      <c r="F29" s="18" t="s">
        <v>62</v>
      </c>
      <c r="G29" s="7" t="s">
        <v>89</v>
      </c>
      <c r="H29" s="18">
        <v>4</v>
      </c>
      <c r="I29" s="18" t="s">
        <v>57</v>
      </c>
      <c r="J29" s="18" t="s">
        <v>58</v>
      </c>
      <c r="L29" s="18">
        <v>36</v>
      </c>
      <c r="M29" s="18">
        <v>4</v>
      </c>
      <c r="N29" s="18">
        <v>1</v>
      </c>
      <c r="O29" s="18">
        <v>1</v>
      </c>
      <c r="P29" s="18">
        <v>1793194333</v>
      </c>
      <c r="Q29" s="18">
        <v>2098</v>
      </c>
      <c r="R29" s="18" t="s">
        <v>64</v>
      </c>
      <c r="S29" t="s">
        <v>68</v>
      </c>
      <c r="T29">
        <v>0</v>
      </c>
      <c r="U29" t="s">
        <v>60</v>
      </c>
      <c r="V29">
        <f>MATCH(D29,Отчет!$D:$D,0)</f>
        <v>14</v>
      </c>
    </row>
    <row r="30" spans="1:22" x14ac:dyDescent="0.2">
      <c r="A30" s="18">
        <v>1865014182</v>
      </c>
      <c r="B30" s="18">
        <v>7</v>
      </c>
      <c r="C30" s="18" t="s">
        <v>54</v>
      </c>
      <c r="D30" s="18">
        <v>1641245252</v>
      </c>
      <c r="E30" s="7" t="s">
        <v>36</v>
      </c>
      <c r="F30" s="18" t="s">
        <v>76</v>
      </c>
      <c r="G30" s="7" t="s">
        <v>90</v>
      </c>
      <c r="H30" s="18">
        <v>4</v>
      </c>
      <c r="I30" s="18" t="s">
        <v>57</v>
      </c>
      <c r="J30" s="18" t="s">
        <v>58</v>
      </c>
      <c r="L30" s="18">
        <v>28</v>
      </c>
      <c r="M30" s="18">
        <v>4</v>
      </c>
      <c r="N30" s="18">
        <v>1</v>
      </c>
      <c r="O30" s="18">
        <v>1</v>
      </c>
      <c r="P30" s="18">
        <v>1793194504</v>
      </c>
      <c r="Q30" s="18">
        <v>2098</v>
      </c>
      <c r="S30" t="s">
        <v>65</v>
      </c>
      <c r="T30">
        <v>0</v>
      </c>
      <c r="U30" t="s">
        <v>60</v>
      </c>
      <c r="V30">
        <f>MATCH(D30,Отчет!$D:$D,0)</f>
        <v>25</v>
      </c>
    </row>
    <row r="31" spans="1:22" x14ac:dyDescent="0.2">
      <c r="A31" s="18">
        <v>1865014249</v>
      </c>
      <c r="B31" s="18">
        <v>9</v>
      </c>
      <c r="C31" s="18" t="s">
        <v>54</v>
      </c>
      <c r="D31" s="18">
        <v>1641245444</v>
      </c>
      <c r="E31" s="7" t="s">
        <v>47</v>
      </c>
      <c r="F31" s="18" t="s">
        <v>83</v>
      </c>
      <c r="G31" s="7" t="s">
        <v>90</v>
      </c>
      <c r="H31" s="18">
        <v>4</v>
      </c>
      <c r="I31" s="18" t="s">
        <v>57</v>
      </c>
      <c r="J31" s="18" t="s">
        <v>58</v>
      </c>
      <c r="L31" s="18">
        <v>36</v>
      </c>
      <c r="M31" s="18">
        <v>4</v>
      </c>
      <c r="N31" s="18">
        <v>1</v>
      </c>
      <c r="O31" s="18">
        <v>1</v>
      </c>
      <c r="P31" s="18">
        <v>1793194504</v>
      </c>
      <c r="Q31" s="18">
        <v>2098</v>
      </c>
      <c r="S31" t="s">
        <v>65</v>
      </c>
      <c r="T31">
        <v>0</v>
      </c>
      <c r="U31" t="s">
        <v>60</v>
      </c>
      <c r="V31">
        <f>MATCH(D31,Отчет!$D:$D,0)</f>
        <v>20</v>
      </c>
    </row>
    <row r="32" spans="1:22" x14ac:dyDescent="0.2">
      <c r="A32" s="18">
        <v>1865014205</v>
      </c>
      <c r="B32" s="18">
        <v>9</v>
      </c>
      <c r="C32" s="18" t="s">
        <v>54</v>
      </c>
      <c r="D32" s="18">
        <v>1641245330</v>
      </c>
      <c r="E32" s="7" t="s">
        <v>41</v>
      </c>
      <c r="F32" s="18" t="s">
        <v>71</v>
      </c>
      <c r="G32" s="7" t="s">
        <v>90</v>
      </c>
      <c r="H32" s="18">
        <v>4</v>
      </c>
      <c r="I32" s="18" t="s">
        <v>57</v>
      </c>
      <c r="J32" s="18" t="s">
        <v>58</v>
      </c>
      <c r="L32" s="18">
        <v>36</v>
      </c>
      <c r="M32" s="18">
        <v>4</v>
      </c>
      <c r="N32" s="18">
        <v>1</v>
      </c>
      <c r="O32" s="18">
        <v>1</v>
      </c>
      <c r="P32" s="18">
        <v>1793194504</v>
      </c>
      <c r="Q32" s="18">
        <v>2098</v>
      </c>
      <c r="S32" t="s">
        <v>65</v>
      </c>
      <c r="T32">
        <v>0</v>
      </c>
      <c r="U32" t="s">
        <v>60</v>
      </c>
      <c r="V32">
        <f>MATCH(D32,Отчет!$D:$D,0)</f>
        <v>19</v>
      </c>
    </row>
    <row r="33" spans="1:22" x14ac:dyDescent="0.2">
      <c r="A33" s="18">
        <v>2030313040</v>
      </c>
      <c r="B33" s="18">
        <v>8</v>
      </c>
      <c r="C33" s="18" t="s">
        <v>54</v>
      </c>
      <c r="D33" s="18">
        <v>2030305836</v>
      </c>
      <c r="E33" s="7" t="s">
        <v>49</v>
      </c>
      <c r="F33" s="18" t="s">
        <v>78</v>
      </c>
      <c r="G33" s="7" t="s">
        <v>90</v>
      </c>
      <c r="H33" s="18">
        <v>4</v>
      </c>
      <c r="I33" s="18" t="s">
        <v>57</v>
      </c>
      <c r="J33" s="18" t="s">
        <v>58</v>
      </c>
      <c r="L33" s="18">
        <v>32</v>
      </c>
      <c r="M33" s="18">
        <v>4</v>
      </c>
      <c r="N33" s="18">
        <v>1</v>
      </c>
      <c r="O33" s="18">
        <v>1</v>
      </c>
      <c r="P33" s="18">
        <v>1793194504</v>
      </c>
      <c r="Q33" s="18">
        <v>2098</v>
      </c>
      <c r="R33" s="18" t="s">
        <v>79</v>
      </c>
      <c r="S33" t="s">
        <v>65</v>
      </c>
      <c r="T33">
        <v>0</v>
      </c>
      <c r="U33" t="s">
        <v>60</v>
      </c>
      <c r="V33">
        <f>MATCH(D33,Отчет!$D:$D,0)</f>
        <v>21</v>
      </c>
    </row>
    <row r="34" spans="1:22" x14ac:dyDescent="0.2">
      <c r="A34" s="18">
        <v>1865014240</v>
      </c>
      <c r="B34" s="18">
        <v>7</v>
      </c>
      <c r="C34" s="18" t="s">
        <v>54</v>
      </c>
      <c r="D34" s="18">
        <v>1641245399</v>
      </c>
      <c r="E34" s="7" t="s">
        <v>44</v>
      </c>
      <c r="F34" s="18" t="s">
        <v>84</v>
      </c>
      <c r="G34" s="7" t="s">
        <v>90</v>
      </c>
      <c r="H34" s="18">
        <v>4</v>
      </c>
      <c r="I34" s="18" t="s">
        <v>57</v>
      </c>
      <c r="J34" s="18" t="s">
        <v>58</v>
      </c>
      <c r="L34" s="18">
        <v>28</v>
      </c>
      <c r="M34" s="18">
        <v>4</v>
      </c>
      <c r="N34" s="18">
        <v>1</v>
      </c>
      <c r="O34" s="18">
        <v>1</v>
      </c>
      <c r="P34" s="18">
        <v>1793194504</v>
      </c>
      <c r="Q34" s="18">
        <v>2098</v>
      </c>
      <c r="S34" t="s">
        <v>65</v>
      </c>
      <c r="T34">
        <v>0</v>
      </c>
      <c r="U34" t="s">
        <v>60</v>
      </c>
      <c r="V34">
        <f>MATCH(D34,Отчет!$D:$D,0)</f>
        <v>26</v>
      </c>
    </row>
    <row r="35" spans="1:22" x14ac:dyDescent="0.2">
      <c r="A35" s="18">
        <v>1865014196</v>
      </c>
      <c r="B35" s="18">
        <v>8</v>
      </c>
      <c r="C35" s="18" t="s">
        <v>54</v>
      </c>
      <c r="D35" s="18">
        <v>1641245297</v>
      </c>
      <c r="E35" s="7" t="s">
        <v>39</v>
      </c>
      <c r="F35" s="18" t="s">
        <v>73</v>
      </c>
      <c r="G35" s="7" t="s">
        <v>90</v>
      </c>
      <c r="H35" s="18">
        <v>4</v>
      </c>
      <c r="I35" s="18" t="s">
        <v>57</v>
      </c>
      <c r="J35" s="18" t="s">
        <v>58</v>
      </c>
      <c r="L35" s="18">
        <v>32</v>
      </c>
      <c r="M35" s="18">
        <v>4</v>
      </c>
      <c r="N35" s="18">
        <v>1</v>
      </c>
      <c r="O35" s="18">
        <v>1</v>
      </c>
      <c r="P35" s="18">
        <v>1793194504</v>
      </c>
      <c r="Q35" s="18">
        <v>2098</v>
      </c>
      <c r="S35" t="s">
        <v>65</v>
      </c>
      <c r="T35">
        <v>0</v>
      </c>
      <c r="U35" t="s">
        <v>60</v>
      </c>
      <c r="V35">
        <f>MATCH(D35,Отчет!$D:$D,0)</f>
        <v>28</v>
      </c>
    </row>
    <row r="36" spans="1:22" x14ac:dyDescent="0.2">
      <c r="A36" s="18">
        <v>1865014187</v>
      </c>
      <c r="C36" s="18" t="s">
        <v>54</v>
      </c>
      <c r="D36" s="18">
        <v>1641245266</v>
      </c>
      <c r="E36" s="7" t="s">
        <v>37</v>
      </c>
      <c r="F36" s="18" t="s">
        <v>75</v>
      </c>
      <c r="G36" s="7" t="s">
        <v>90</v>
      </c>
      <c r="H36" s="18">
        <v>4</v>
      </c>
      <c r="I36" s="18" t="s">
        <v>57</v>
      </c>
      <c r="J36" s="18" t="s">
        <v>58</v>
      </c>
      <c r="L36" s="18">
        <v>0</v>
      </c>
      <c r="M36" s="18">
        <v>4</v>
      </c>
      <c r="O36" s="18">
        <v>1</v>
      </c>
      <c r="P36" s="18">
        <v>1793194504</v>
      </c>
      <c r="Q36" s="18">
        <v>2098</v>
      </c>
      <c r="S36" t="s">
        <v>65</v>
      </c>
      <c r="T36">
        <v>0</v>
      </c>
      <c r="U36" t="s">
        <v>60</v>
      </c>
      <c r="V36">
        <f>MATCH(D36,Отчет!$D:$D,0)</f>
        <v>29</v>
      </c>
    </row>
    <row r="37" spans="1:22" x14ac:dyDescent="0.2">
      <c r="A37" s="18">
        <v>1865014210</v>
      </c>
      <c r="B37" s="18">
        <v>8</v>
      </c>
      <c r="C37" s="18" t="s">
        <v>54</v>
      </c>
      <c r="D37" s="18">
        <v>1641245344</v>
      </c>
      <c r="E37" s="7" t="s">
        <v>42</v>
      </c>
      <c r="F37" s="18" t="s">
        <v>72</v>
      </c>
      <c r="G37" s="7" t="s">
        <v>90</v>
      </c>
      <c r="H37" s="18">
        <v>4</v>
      </c>
      <c r="I37" s="18" t="s">
        <v>57</v>
      </c>
      <c r="J37" s="18" t="s">
        <v>58</v>
      </c>
      <c r="L37" s="18">
        <v>32</v>
      </c>
      <c r="M37" s="18">
        <v>4</v>
      </c>
      <c r="N37" s="18">
        <v>1</v>
      </c>
      <c r="O37" s="18">
        <v>1</v>
      </c>
      <c r="P37" s="18">
        <v>1793194504</v>
      </c>
      <c r="Q37" s="18">
        <v>2098</v>
      </c>
      <c r="S37" t="s">
        <v>65</v>
      </c>
      <c r="T37">
        <v>0</v>
      </c>
      <c r="U37" t="s">
        <v>60</v>
      </c>
      <c r="V37">
        <f>MATCH(D37,Отчет!$D:$D,0)</f>
        <v>22</v>
      </c>
    </row>
    <row r="38" spans="1:22" x14ac:dyDescent="0.2">
      <c r="A38" s="18">
        <v>1865014254</v>
      </c>
      <c r="B38" s="18">
        <v>7</v>
      </c>
      <c r="C38" s="18" t="s">
        <v>54</v>
      </c>
      <c r="D38" s="18">
        <v>1642289786</v>
      </c>
      <c r="E38" s="7" t="s">
        <v>48</v>
      </c>
      <c r="F38" s="18" t="s">
        <v>81</v>
      </c>
      <c r="G38" s="7" t="s">
        <v>90</v>
      </c>
      <c r="H38" s="18">
        <v>4</v>
      </c>
      <c r="I38" s="18" t="s">
        <v>57</v>
      </c>
      <c r="J38" s="18" t="s">
        <v>58</v>
      </c>
      <c r="L38" s="18">
        <v>28</v>
      </c>
      <c r="M38" s="18">
        <v>4</v>
      </c>
      <c r="N38" s="18">
        <v>1</v>
      </c>
      <c r="O38" s="18">
        <v>0</v>
      </c>
      <c r="P38" s="18">
        <v>1793194504</v>
      </c>
      <c r="Q38" s="18">
        <v>2098</v>
      </c>
      <c r="S38" t="s">
        <v>65</v>
      </c>
      <c r="T38">
        <v>0</v>
      </c>
      <c r="U38" t="s">
        <v>60</v>
      </c>
      <c r="V38">
        <f>MATCH(D38,Отчет!$D:$D,0)</f>
        <v>27</v>
      </c>
    </row>
    <row r="39" spans="1:22" x14ac:dyDescent="0.2">
      <c r="A39" s="18">
        <v>1865014229</v>
      </c>
      <c r="C39" s="18" t="s">
        <v>54</v>
      </c>
      <c r="D39" s="18">
        <v>1641245379</v>
      </c>
      <c r="E39" s="7" t="s">
        <v>43</v>
      </c>
      <c r="F39" s="18" t="s">
        <v>85</v>
      </c>
      <c r="G39" s="7" t="s">
        <v>90</v>
      </c>
      <c r="H39" s="18">
        <v>4</v>
      </c>
      <c r="I39" s="18" t="s">
        <v>57</v>
      </c>
      <c r="J39" s="18" t="s">
        <v>58</v>
      </c>
      <c r="L39" s="18">
        <v>0</v>
      </c>
      <c r="M39" s="18">
        <v>4</v>
      </c>
      <c r="O39" s="18">
        <v>1</v>
      </c>
      <c r="P39" s="18">
        <v>1793194504</v>
      </c>
      <c r="Q39" s="18">
        <v>2098</v>
      </c>
      <c r="S39" t="s">
        <v>65</v>
      </c>
      <c r="T39">
        <v>0</v>
      </c>
      <c r="U39" t="s">
        <v>60</v>
      </c>
      <c r="V39">
        <f>MATCH(D39,Отчет!$D:$D,0)</f>
        <v>30</v>
      </c>
    </row>
    <row r="40" spans="1:22" x14ac:dyDescent="0.2">
      <c r="A40" s="18">
        <v>1865014173</v>
      </c>
      <c r="B40" s="18">
        <v>7</v>
      </c>
      <c r="C40" s="18" t="s">
        <v>54</v>
      </c>
      <c r="D40" s="18">
        <v>1641245237</v>
      </c>
      <c r="E40" s="7" t="s">
        <v>35</v>
      </c>
      <c r="F40" s="18" t="s">
        <v>77</v>
      </c>
      <c r="G40" s="7" t="s">
        <v>90</v>
      </c>
      <c r="H40" s="18">
        <v>4</v>
      </c>
      <c r="I40" s="18" t="s">
        <v>57</v>
      </c>
      <c r="J40" s="18" t="s">
        <v>58</v>
      </c>
      <c r="L40" s="18">
        <v>28</v>
      </c>
      <c r="M40" s="18">
        <v>4</v>
      </c>
      <c r="N40" s="18">
        <v>1</v>
      </c>
      <c r="O40" s="18">
        <v>1</v>
      </c>
      <c r="P40" s="18">
        <v>1793194504</v>
      </c>
      <c r="Q40" s="18">
        <v>2098</v>
      </c>
      <c r="S40" t="s">
        <v>65</v>
      </c>
      <c r="T40">
        <v>0</v>
      </c>
      <c r="U40" t="s">
        <v>60</v>
      </c>
      <c r="V40">
        <f>MATCH(D40,Отчет!$D:$D,0)</f>
        <v>24</v>
      </c>
    </row>
    <row r="41" spans="1:22" x14ac:dyDescent="0.2">
      <c r="A41" s="18">
        <v>1865014265</v>
      </c>
      <c r="B41" s="18">
        <v>9</v>
      </c>
      <c r="C41" s="18" t="s">
        <v>54</v>
      </c>
      <c r="D41" s="18">
        <v>1642720508</v>
      </c>
      <c r="E41" s="7" t="s">
        <v>51</v>
      </c>
      <c r="F41" s="18" t="s">
        <v>80</v>
      </c>
      <c r="G41" s="7" t="s">
        <v>90</v>
      </c>
      <c r="H41" s="18">
        <v>4</v>
      </c>
      <c r="I41" s="18" t="s">
        <v>57</v>
      </c>
      <c r="J41" s="18" t="s">
        <v>58</v>
      </c>
      <c r="L41" s="18">
        <v>36</v>
      </c>
      <c r="M41" s="18">
        <v>4</v>
      </c>
      <c r="N41" s="18">
        <v>1</v>
      </c>
      <c r="O41" s="18">
        <v>1</v>
      </c>
      <c r="P41" s="18">
        <v>1793194504</v>
      </c>
      <c r="Q41" s="18">
        <v>2098</v>
      </c>
      <c r="S41" t="s">
        <v>65</v>
      </c>
      <c r="T41">
        <v>0</v>
      </c>
      <c r="U41" t="s">
        <v>60</v>
      </c>
      <c r="V41">
        <f>MATCH(D41,Отчет!$D:$D,0)</f>
        <v>16</v>
      </c>
    </row>
    <row r="42" spans="1:22" x14ac:dyDescent="0.2">
      <c r="A42" s="18">
        <v>1956516043</v>
      </c>
      <c r="B42" s="18">
        <v>10</v>
      </c>
      <c r="C42" s="18" t="s">
        <v>54</v>
      </c>
      <c r="D42" s="18">
        <v>1956513842</v>
      </c>
      <c r="E42" s="7" t="s">
        <v>45</v>
      </c>
      <c r="F42" s="18" t="s">
        <v>62</v>
      </c>
      <c r="G42" s="7" t="s">
        <v>60</v>
      </c>
      <c r="H42" s="18">
        <v>3</v>
      </c>
      <c r="I42" s="18" t="s">
        <v>57</v>
      </c>
      <c r="J42" s="18" t="s">
        <v>58</v>
      </c>
      <c r="L42" s="18">
        <v>20</v>
      </c>
      <c r="M42" s="18">
        <v>2</v>
      </c>
      <c r="N42" s="18">
        <v>1</v>
      </c>
      <c r="O42" s="18">
        <v>1</v>
      </c>
      <c r="P42" s="18">
        <v>1793194333</v>
      </c>
      <c r="Q42" s="18">
        <v>2098</v>
      </c>
      <c r="R42" s="18" t="s">
        <v>64</v>
      </c>
      <c r="S42" t="s">
        <v>68</v>
      </c>
      <c r="T42">
        <v>0</v>
      </c>
      <c r="U42" t="s">
        <v>60</v>
      </c>
      <c r="V42">
        <f>MATCH(D42,Отчет!$D:$D,0)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2018-03-06T14:42:01Z</dcterms:modified>
</cp:coreProperties>
</file>