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2" i="1"/>
  <c r="P18" i="1"/>
  <c r="P15" i="1"/>
  <c r="P16" i="1"/>
  <c r="P17" i="1"/>
  <c r="P12" i="1"/>
  <c r="P13" i="1"/>
  <c r="O18" i="1"/>
  <c r="O15" i="1"/>
  <c r="O16" i="1"/>
  <c r="O17" i="1"/>
  <c r="O12" i="1"/>
  <c r="O13" i="1"/>
  <c r="P14" i="1"/>
  <c r="O14" i="1"/>
  <c r="J18" i="1"/>
  <c r="L18" i="1" s="1"/>
  <c r="J15" i="1"/>
  <c r="L15" i="1" s="1"/>
  <c r="J16" i="1"/>
  <c r="L16" i="1" s="1"/>
  <c r="J17" i="1"/>
  <c r="L17" i="1" s="1"/>
  <c r="J12" i="1"/>
  <c r="L12" i="1" s="1"/>
  <c r="J13" i="1"/>
  <c r="L13" i="1" s="1"/>
  <c r="J14" i="1"/>
  <c r="L1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3" i="2"/>
</calcChain>
</file>

<file path=xl/sharedStrings.xml><?xml version="1.0" encoding="utf-8"?>
<sst xmlns="http://schemas.openxmlformats.org/spreadsheetml/2006/main" count="263" uniqueCount="67">
  <si>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</si>
  <si>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</si>
  <si>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</si>
  <si>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</si>
  <si>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</si>
  <si>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</si>
  <si>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</si>
  <si>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</si>
  <si>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</si>
  <si>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</si>
  <si>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</si>
  <si>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</si>
  <si>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</si>
  <si>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</si>
  <si>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</si>
  <si>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</si>
  <si>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</si>
  <si>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</si>
  <si>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</si>
  <si>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</si>
  <si>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</si>
  <si>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</si>
  <si>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</si>
  <si>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</si>
  <si>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</si>
  <si>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</si>
  <si>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</si>
  <si>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</si>
  <si>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</si>
  <si>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</si>
  <si>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</si>
  <si>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</si>
  <si>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</si>
  <si>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</si>
  <si>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</si>
  <si>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Железнов Александр Федорович</t>
  </si>
  <si>
    <t>Комаринский Александр Николаевич</t>
  </si>
  <si>
    <t>Ломизе Григорий Евгеньевич</t>
  </si>
  <si>
    <t>Сологуб Снежана Сергеевна</t>
  </si>
  <si>
    <t>Тимошик Никита Александрович</t>
  </si>
  <si>
    <t>Шелякина Елизавета Константиновна</t>
  </si>
  <si>
    <t>Шишлакова Елизавета Вячеславовна</t>
  </si>
  <si>
    <t>МФИР161</t>
  </si>
  <si>
    <t>М151МФИРВ007</t>
  </si>
  <si>
    <t>Научно-исследовательский семинар "История религиозных идей и практик"</t>
  </si>
  <si>
    <t>Экзамен</t>
  </si>
  <si>
    <t>2017/2018 учебный год 2 модуль</t>
  </si>
  <si>
    <t>stCommon</t>
  </si>
  <si>
    <t>Философия и история религии</t>
  </si>
  <si>
    <t>М161МФИР005</t>
  </si>
  <si>
    <t>М161МФИР009</t>
  </si>
  <si>
    <t>М161МФИР003</t>
  </si>
  <si>
    <t>М161МФИР002</t>
  </si>
  <si>
    <t>М161МФИР008</t>
  </si>
  <si>
    <t>М161МФИР006</t>
  </si>
  <si>
    <t>Педагогическая психология</t>
  </si>
  <si>
    <t>Религия, национализм и этнические конфликты</t>
  </si>
  <si>
    <t>stChoosen</t>
  </si>
  <si>
    <t>Социальные нормы, социальное изменение</t>
  </si>
  <si>
    <t>Философия, наука и религия: наука и философия</t>
  </si>
  <si>
    <t>stAdaptation</t>
  </si>
  <si>
    <t>Бюдж</t>
  </si>
  <si>
    <t>Дата выгрузки: 07.03.2018</t>
  </si>
  <si>
    <t>Период: c 2017/2018 учебный год I семестр по 2017/2018 учебный год I семестр</t>
  </si>
  <si>
    <t>Факультет/отделение: Факультет гуманитарных наук</t>
  </si>
  <si>
    <t>Направление  подготовки: "Философия"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</si>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</sst>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F18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23" width="10.7109375" style="28" customWidth="1"/>
    <col min="24" max="24" width="10.7109375" style="1" hidden="1" customWidth="1"/>
    <col min="25" max="66" width="10.7109375" style="1" customWidth="1"/>
    <col min="67" max="16384" width="9.140625" style="1"/>
  </cols>
  <sheetData>
    <row r="1" spans="1:214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</row>
    <row r="2" spans="1:214" s="5" customFormat="1" ht="15.75" customHeight="1" x14ac:dyDescent="0.2">
      <c r="A2" s="22" t="s">
        <v>62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</row>
    <row r="3" spans="1:214" s="5" customFormat="1" ht="15.75" customHeight="1" x14ac:dyDescent="0.2">
      <c r="A3" s="22" t="s">
        <v>63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</row>
    <row r="4" spans="1:214" s="5" customFormat="1" ht="15.75" customHeight="1" x14ac:dyDescent="0.2">
      <c r="A4" s="22" t="s">
        <v>64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</row>
    <row r="5" spans="1:214" s="5" customFormat="1" ht="15.75" customHeight="1" x14ac:dyDescent="0.2">
      <c r="A5" s="22" t="s">
        <v>65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</row>
    <row r="6" spans="1:214" s="5" customFormat="1" ht="15.75" customHeight="1" x14ac:dyDescent="0.2">
      <c r="A6" s="22" t="s">
        <v>66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27"/>
      <c r="U6" s="27"/>
      <c r="V6" s="27"/>
      <c r="W6" s="27"/>
    </row>
    <row r="7" spans="1:214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</row>
    <row r="8" spans="1:214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2" t="s">
        <v>22</v>
      </c>
      <c r="J8" s="43" t="s">
        <v>24</v>
      </c>
      <c r="K8" s="43" t="s">
        <v>25</v>
      </c>
      <c r="L8" s="42" t="s">
        <v>26</v>
      </c>
      <c r="M8" s="44" t="s">
        <v>5</v>
      </c>
      <c r="N8" s="44" t="s">
        <v>6</v>
      </c>
      <c r="O8" s="42" t="s">
        <v>21</v>
      </c>
      <c r="P8" s="44" t="s">
        <v>7</v>
      </c>
      <c r="Q8" s="44" t="s">
        <v>27</v>
      </c>
      <c r="R8" s="44" t="s">
        <v>28</v>
      </c>
      <c r="S8" s="32" t="s">
        <v>46</v>
      </c>
      <c r="T8" s="33"/>
      <c r="U8" s="33"/>
      <c r="V8" s="33"/>
      <c r="W8" s="33"/>
    </row>
    <row r="9" spans="1:214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2"/>
      <c r="J9" s="43"/>
      <c r="K9" s="43"/>
      <c r="L9" s="42"/>
      <c r="M9" s="44"/>
      <c r="N9" s="44"/>
      <c r="O9" s="42"/>
      <c r="P9" s="44"/>
      <c r="Q9" s="44"/>
      <c r="R9" s="44"/>
      <c r="S9" s="32" t="s">
        <v>45</v>
      </c>
      <c r="T9" s="33"/>
      <c r="U9" s="33"/>
      <c r="V9" s="33"/>
      <c r="W9" s="33"/>
    </row>
    <row r="10" spans="1:214" s="3" customFormat="1" ht="200.1" customHeight="1" x14ac:dyDescent="0.2">
      <c r="A10" s="29"/>
      <c r="B10" s="30"/>
      <c r="C10" s="29"/>
      <c r="D10" s="29"/>
      <c r="E10" s="29"/>
      <c r="F10" s="29"/>
      <c r="G10" s="29"/>
      <c r="H10" s="34" t="s">
        <v>23</v>
      </c>
      <c r="I10" s="42"/>
      <c r="J10" s="43"/>
      <c r="K10" s="43"/>
      <c r="L10" s="42"/>
      <c r="M10" s="44"/>
      <c r="N10" s="44"/>
      <c r="O10" s="42"/>
      <c r="P10" s="44"/>
      <c r="Q10" s="44"/>
      <c r="R10" s="44"/>
      <c r="S10" s="35" t="s">
        <v>44</v>
      </c>
      <c r="T10" s="35" t="s">
        <v>55</v>
      </c>
      <c r="U10" s="35" t="s">
        <v>56</v>
      </c>
      <c r="V10" s="35" t="s">
        <v>58</v>
      </c>
      <c r="W10" s="35" t="s">
        <v>59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</row>
    <row r="11" spans="1:214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2"/>
      <c r="J11" s="43"/>
      <c r="K11" s="43"/>
      <c r="L11" s="42"/>
      <c r="M11" s="44"/>
      <c r="N11" s="44"/>
      <c r="O11" s="42"/>
      <c r="P11" s="44"/>
      <c r="Q11" s="44"/>
      <c r="R11" s="44"/>
      <c r="S11" s="36">
        <v>3</v>
      </c>
      <c r="T11" s="36">
        <v>4</v>
      </c>
      <c r="U11" s="36">
        <v>6</v>
      </c>
      <c r="V11" s="36">
        <v>2</v>
      </c>
      <c r="W11" s="36">
        <v>2</v>
      </c>
    </row>
    <row r="12" spans="1:214" x14ac:dyDescent="0.2">
      <c r="A12" s="37">
        <v>1</v>
      </c>
      <c r="B12" s="38" t="s">
        <v>53</v>
      </c>
      <c r="C12" s="39" t="s">
        <v>40</v>
      </c>
      <c r="D12" s="39">
        <v>1641246000</v>
      </c>
      <c r="E12" s="40" t="s">
        <v>42</v>
      </c>
      <c r="F12" s="39" t="s">
        <v>48</v>
      </c>
      <c r="G12" s="39" t="s">
        <v>61</v>
      </c>
      <c r="H12" s="40">
        <f>MATCH(D12,Данные!$D:$D,0)</f>
        <v>8</v>
      </c>
      <c r="I12" s="45">
        <v>107</v>
      </c>
      <c r="J12" s="45">
        <f>IF(K12 &gt; 0, MAX(K$12:K$18) / K12, 0)</f>
        <v>1.1818181818181819</v>
      </c>
      <c r="K12" s="45">
        <v>11</v>
      </c>
      <c r="L12" s="45">
        <f>I12*J12</f>
        <v>126.45454545454547</v>
      </c>
      <c r="M12" s="40">
        <v>29</v>
      </c>
      <c r="N12" s="40">
        <v>3</v>
      </c>
      <c r="O12" s="45">
        <f>IF(N12 &gt; 0,M12/N12,0)</f>
        <v>9.6666666666666661</v>
      </c>
      <c r="P12" s="40">
        <f>MIN($S12:W12)</f>
        <v>9</v>
      </c>
      <c r="Q12" s="40"/>
      <c r="R12" s="40">
        <v>3</v>
      </c>
      <c r="S12" s="41">
        <v>9</v>
      </c>
      <c r="T12" s="41">
        <v>10</v>
      </c>
      <c r="U12" s="41">
        <v>10</v>
      </c>
      <c r="V12" s="41"/>
      <c r="W12" s="41"/>
      <c r="X12" s="1">
        <v>1</v>
      </c>
    </row>
    <row r="13" spans="1:214" x14ac:dyDescent="0.2">
      <c r="A13" s="37">
        <v>2</v>
      </c>
      <c r="B13" s="38" t="s">
        <v>50</v>
      </c>
      <c r="C13" s="39" t="s">
        <v>41</v>
      </c>
      <c r="D13" s="39">
        <v>1641246018</v>
      </c>
      <c r="E13" s="40" t="s">
        <v>42</v>
      </c>
      <c r="F13" s="39" t="s">
        <v>48</v>
      </c>
      <c r="G13" s="39" t="s">
        <v>61</v>
      </c>
      <c r="H13" s="40">
        <f>MATCH(D13,Данные!$D:$D,0)</f>
        <v>5</v>
      </c>
      <c r="I13" s="45">
        <v>67</v>
      </c>
      <c r="J13" s="45">
        <f>IF(K13 &gt; 0, MAX(K$12:K$18) / K13, 0)</f>
        <v>1.8571428571428572</v>
      </c>
      <c r="K13" s="45">
        <v>7</v>
      </c>
      <c r="L13" s="45">
        <f>I13*J13</f>
        <v>124.42857142857143</v>
      </c>
      <c r="M13" s="40">
        <v>19</v>
      </c>
      <c r="N13" s="40">
        <v>2</v>
      </c>
      <c r="O13" s="45">
        <f>IF(N13 &gt; 0,M13/N13,0)</f>
        <v>9.5</v>
      </c>
      <c r="P13" s="40">
        <f>MIN($S13:W13)</f>
        <v>9</v>
      </c>
      <c r="Q13" s="40"/>
      <c r="R13" s="40">
        <v>2</v>
      </c>
      <c r="S13" s="41">
        <v>9</v>
      </c>
      <c r="T13" s="41">
        <v>10</v>
      </c>
      <c r="U13" s="41"/>
      <c r="V13" s="41"/>
      <c r="W13" s="41"/>
      <c r="X13" s="1">
        <v>2</v>
      </c>
    </row>
    <row r="14" spans="1:214" x14ac:dyDescent="0.2">
      <c r="A14" s="37">
        <v>3</v>
      </c>
      <c r="B14" s="38" t="s">
        <v>43</v>
      </c>
      <c r="C14" s="39" t="s">
        <v>35</v>
      </c>
      <c r="D14" s="39">
        <v>1834137975</v>
      </c>
      <c r="E14" s="40" t="s">
        <v>42</v>
      </c>
      <c r="F14" s="39" t="s">
        <v>48</v>
      </c>
      <c r="G14" s="39" t="s">
        <v>61</v>
      </c>
      <c r="H14" s="40">
        <f>MATCH(D14,Данные!$D:$D,0)</f>
        <v>3</v>
      </c>
      <c r="I14" s="45">
        <v>103</v>
      </c>
      <c r="J14" s="45">
        <f>IF(K14 &gt; 0, MAX(K$12:K$18) / K14, 0)</f>
        <v>1.1818181818181819</v>
      </c>
      <c r="K14" s="45">
        <v>11</v>
      </c>
      <c r="L14" s="45">
        <f>I14*J14</f>
        <v>121.72727272727273</v>
      </c>
      <c r="M14" s="40">
        <v>28</v>
      </c>
      <c r="N14" s="40">
        <v>3</v>
      </c>
      <c r="O14" s="45">
        <f>IF(N14 &gt; 0,M14/N14,0)</f>
        <v>9.3333333333333339</v>
      </c>
      <c r="P14" s="40">
        <f>MIN($S14:W14)</f>
        <v>9</v>
      </c>
      <c r="Q14" s="40"/>
      <c r="R14" s="40">
        <v>3</v>
      </c>
      <c r="S14" s="41">
        <v>9</v>
      </c>
      <c r="T14" s="41">
        <v>10</v>
      </c>
      <c r="U14" s="41">
        <v>9</v>
      </c>
      <c r="V14" s="41"/>
      <c r="W14" s="41"/>
      <c r="X14" s="1">
        <v>3</v>
      </c>
    </row>
    <row r="15" spans="1:214" x14ac:dyDescent="0.2">
      <c r="A15" s="37">
        <v>4</v>
      </c>
      <c r="B15" s="38" t="s">
        <v>51</v>
      </c>
      <c r="C15" s="39" t="s">
        <v>37</v>
      </c>
      <c r="D15" s="39">
        <v>1641245924</v>
      </c>
      <c r="E15" s="40" t="s">
        <v>42</v>
      </c>
      <c r="F15" s="39" t="s">
        <v>48</v>
      </c>
      <c r="G15" s="39" t="s">
        <v>61</v>
      </c>
      <c r="H15" s="40">
        <f>MATCH(D15,Данные!$D:$D,0)</f>
        <v>6</v>
      </c>
      <c r="I15" s="45">
        <v>117</v>
      </c>
      <c r="J15" s="45">
        <f>IF(K15 &gt; 0, MAX(K$12:K$18) / K15, 0)</f>
        <v>1</v>
      </c>
      <c r="K15" s="45">
        <v>13</v>
      </c>
      <c r="L15" s="45">
        <f>I15*J15</f>
        <v>117</v>
      </c>
      <c r="M15" s="40">
        <v>36</v>
      </c>
      <c r="N15" s="40">
        <v>4</v>
      </c>
      <c r="O15" s="45">
        <f>IF(N15 &gt; 0,M15/N15,0)</f>
        <v>9</v>
      </c>
      <c r="P15" s="40">
        <f>MIN($S15:W15)</f>
        <v>8</v>
      </c>
      <c r="Q15" s="40"/>
      <c r="R15" s="40">
        <v>4</v>
      </c>
      <c r="S15" s="41">
        <v>9</v>
      </c>
      <c r="T15" s="41">
        <v>8</v>
      </c>
      <c r="U15" s="41">
        <v>10</v>
      </c>
      <c r="V15" s="41">
        <v>9</v>
      </c>
      <c r="W15" s="41"/>
      <c r="X15" s="1">
        <v>4</v>
      </c>
    </row>
    <row r="16" spans="1:214" x14ac:dyDescent="0.2">
      <c r="A16" s="37">
        <v>5</v>
      </c>
      <c r="B16" s="38" t="s">
        <v>49</v>
      </c>
      <c r="C16" s="39" t="s">
        <v>38</v>
      </c>
      <c r="D16" s="39">
        <v>1641245951</v>
      </c>
      <c r="E16" s="40" t="s">
        <v>42</v>
      </c>
      <c r="F16" s="39" t="s">
        <v>48</v>
      </c>
      <c r="G16" s="39" t="s">
        <v>61</v>
      </c>
      <c r="H16" s="40">
        <f>MATCH(D16,Данные!$D:$D,0)</f>
        <v>4</v>
      </c>
      <c r="I16" s="45">
        <v>82</v>
      </c>
      <c r="J16" s="45">
        <f>IF(K16 &gt; 0, MAX(K$12:K$18) / K16, 0)</f>
        <v>1.1818181818181819</v>
      </c>
      <c r="K16" s="45">
        <v>11</v>
      </c>
      <c r="L16" s="45">
        <f>I16*J16</f>
        <v>96.909090909090921</v>
      </c>
      <c r="M16" s="40">
        <v>22</v>
      </c>
      <c r="N16" s="40">
        <v>3</v>
      </c>
      <c r="O16" s="45">
        <f>IF(N16 &gt; 0,M16/N16,0)</f>
        <v>7.333333333333333</v>
      </c>
      <c r="P16" s="40">
        <f>MIN($S16:W16)</f>
        <v>6</v>
      </c>
      <c r="Q16" s="40"/>
      <c r="R16" s="40">
        <v>3</v>
      </c>
      <c r="S16" s="41">
        <v>6</v>
      </c>
      <c r="T16" s="41">
        <v>9</v>
      </c>
      <c r="U16" s="41">
        <v>7</v>
      </c>
      <c r="V16" s="41"/>
      <c r="W16" s="41"/>
      <c r="X16" s="1">
        <v>5</v>
      </c>
    </row>
    <row r="17" spans="1:24" x14ac:dyDescent="0.2">
      <c r="A17" s="37">
        <v>6</v>
      </c>
      <c r="B17" s="38" t="s">
        <v>54</v>
      </c>
      <c r="C17" s="39" t="s">
        <v>39</v>
      </c>
      <c r="D17" s="39">
        <v>1641245967</v>
      </c>
      <c r="E17" s="40" t="s">
        <v>42</v>
      </c>
      <c r="F17" s="39" t="s">
        <v>48</v>
      </c>
      <c r="G17" s="39" t="s">
        <v>61</v>
      </c>
      <c r="H17" s="40">
        <f>MATCH(D17,Данные!$D:$D,0)</f>
        <v>9</v>
      </c>
      <c r="I17" s="45">
        <v>76</v>
      </c>
      <c r="J17" s="45">
        <f>IF(K17 &gt; 0, MAX(K$12:K$18) / K17, 0)</f>
        <v>1</v>
      </c>
      <c r="K17" s="45">
        <v>13</v>
      </c>
      <c r="L17" s="45">
        <f>I17*J17</f>
        <v>76</v>
      </c>
      <c r="M17" s="40">
        <v>25</v>
      </c>
      <c r="N17" s="40">
        <v>4</v>
      </c>
      <c r="O17" s="45">
        <f>IF(N17 &gt; 0,M17/N17,0)</f>
        <v>6.25</v>
      </c>
      <c r="P17" s="40">
        <f>MIN($S17:W17)</f>
        <v>4</v>
      </c>
      <c r="Q17" s="40"/>
      <c r="R17" s="40">
        <v>4</v>
      </c>
      <c r="S17" s="41">
        <v>4</v>
      </c>
      <c r="T17" s="41">
        <v>6</v>
      </c>
      <c r="U17" s="41">
        <v>5</v>
      </c>
      <c r="V17" s="41"/>
      <c r="W17" s="41">
        <v>10</v>
      </c>
      <c r="X17" s="1">
        <v>6</v>
      </c>
    </row>
    <row r="18" spans="1:24" x14ac:dyDescent="0.2">
      <c r="A18" s="37">
        <v>7</v>
      </c>
      <c r="B18" s="38" t="s">
        <v>52</v>
      </c>
      <c r="C18" s="39" t="s">
        <v>36</v>
      </c>
      <c r="D18" s="39">
        <v>1641245906</v>
      </c>
      <c r="E18" s="40" t="s">
        <v>42</v>
      </c>
      <c r="F18" s="39" t="s">
        <v>48</v>
      </c>
      <c r="G18" s="39" t="s">
        <v>61</v>
      </c>
      <c r="H18" s="40">
        <f>MATCH(D18,Данные!$D:$D,0)</f>
        <v>7</v>
      </c>
      <c r="I18" s="45">
        <v>62</v>
      </c>
      <c r="J18" s="45">
        <f>IF(K18 &gt; 0, MAX(K$12:K$18) / K18, 0)</f>
        <v>1.1818181818181819</v>
      </c>
      <c r="K18" s="45">
        <v>11</v>
      </c>
      <c r="L18" s="45">
        <f>I18*J18</f>
        <v>73.27272727272728</v>
      </c>
      <c r="M18" s="40">
        <v>17</v>
      </c>
      <c r="N18" s="40">
        <v>3</v>
      </c>
      <c r="O18" s="45">
        <f>IF(N18 &gt; 0,M18/N18,0)</f>
        <v>5.666666666666667</v>
      </c>
      <c r="P18" s="40">
        <f>MIN($S18:W18)</f>
        <v>5</v>
      </c>
      <c r="Q18" s="40"/>
      <c r="R18" s="40">
        <v>3</v>
      </c>
      <c r="S18" s="41">
        <v>6</v>
      </c>
      <c r="T18" s="41">
        <v>6</v>
      </c>
      <c r="U18" s="41">
        <v>5</v>
      </c>
      <c r="V18" s="41"/>
      <c r="W18" s="41"/>
      <c r="X18" s="1">
        <v>7</v>
      </c>
    </row>
  </sheetData>
  <sheetCalcPr fullCalcOnLoad="1"/>
  <mergeCells count="20">
    <mergeCell ref="D8:D10"/>
    <mergeCell ref="C8:C10"/>
    <mergeCell ref="B8:B10"/>
    <mergeCell ref="P8:P11"/>
    <mergeCell ref="G8:G10"/>
    <mergeCell ref="E8:E10"/>
    <mergeCell ref="O8:O11"/>
    <mergeCell ref="F8:F10"/>
    <mergeCell ref="S8:W8"/>
    <mergeCell ref="S9:W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18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4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1861897438</v>
      </c>
      <c r="B3" s="18">
        <v>9</v>
      </c>
      <c r="C3" s="18" t="s">
        <v>42</v>
      </c>
      <c r="D3" s="18">
        <v>1834137975</v>
      </c>
      <c r="E3" s="7" t="s">
        <v>35</v>
      </c>
      <c r="F3" s="18" t="s">
        <v>43</v>
      </c>
      <c r="G3" s="7" t="s">
        <v>44</v>
      </c>
      <c r="H3" s="18">
        <v>3</v>
      </c>
      <c r="I3" s="18" t="s">
        <v>45</v>
      </c>
      <c r="J3" s="18" t="s">
        <v>46</v>
      </c>
      <c r="L3" s="18">
        <v>27</v>
      </c>
      <c r="M3" s="18">
        <v>3</v>
      </c>
      <c r="N3" s="18">
        <v>1</v>
      </c>
      <c r="O3" s="18">
        <v>1</v>
      </c>
      <c r="P3" s="18">
        <v>1854326927</v>
      </c>
      <c r="Q3" s="18">
        <v>2098</v>
      </c>
      <c r="S3" t="s">
        <v>47</v>
      </c>
      <c r="T3">
        <v>0</v>
      </c>
      <c r="U3" t="s">
        <v>48</v>
      </c>
      <c r="V3">
        <f>MATCH(D3,Отчет!$D:$D,0)</f>
        <v>14</v>
      </c>
    </row>
    <row r="4" spans="1:22" x14ac:dyDescent="0.2">
      <c r="A4" s="18">
        <v>1861897555</v>
      </c>
      <c r="B4" s="18">
        <v>6</v>
      </c>
      <c r="C4" s="18" t="s">
        <v>42</v>
      </c>
      <c r="D4" s="18">
        <v>1641245951</v>
      </c>
      <c r="E4" s="7" t="s">
        <v>38</v>
      </c>
      <c r="F4" s="18" t="s">
        <v>49</v>
      </c>
      <c r="G4" s="7" t="s">
        <v>44</v>
      </c>
      <c r="H4" s="18">
        <v>3</v>
      </c>
      <c r="I4" s="18" t="s">
        <v>45</v>
      </c>
      <c r="J4" s="18" t="s">
        <v>46</v>
      </c>
      <c r="L4" s="18">
        <v>18</v>
      </c>
      <c r="M4" s="18">
        <v>3</v>
      </c>
      <c r="N4" s="18">
        <v>1</v>
      </c>
      <c r="O4" s="18">
        <v>1</v>
      </c>
      <c r="P4" s="18">
        <v>1854326927</v>
      </c>
      <c r="Q4" s="18">
        <v>2098</v>
      </c>
      <c r="S4" t="s">
        <v>47</v>
      </c>
      <c r="T4">
        <v>0</v>
      </c>
      <c r="U4" t="s">
        <v>48</v>
      </c>
      <c r="V4">
        <f>MATCH(D4,Отчет!$D:$D,0)</f>
        <v>16</v>
      </c>
    </row>
    <row r="5" spans="1:22" x14ac:dyDescent="0.2">
      <c r="A5" s="18">
        <v>1861897712</v>
      </c>
      <c r="B5" s="18">
        <v>9</v>
      </c>
      <c r="C5" s="18" t="s">
        <v>42</v>
      </c>
      <c r="D5" s="18">
        <v>1641246018</v>
      </c>
      <c r="E5" s="7" t="s">
        <v>41</v>
      </c>
      <c r="F5" s="18" t="s">
        <v>50</v>
      </c>
      <c r="G5" s="7" t="s">
        <v>44</v>
      </c>
      <c r="H5" s="18">
        <v>3</v>
      </c>
      <c r="I5" s="18" t="s">
        <v>45</v>
      </c>
      <c r="J5" s="18" t="s">
        <v>46</v>
      </c>
      <c r="L5" s="18">
        <v>27</v>
      </c>
      <c r="M5" s="18">
        <v>3</v>
      </c>
      <c r="N5" s="18">
        <v>1</v>
      </c>
      <c r="O5" s="18">
        <v>1</v>
      </c>
      <c r="P5" s="18">
        <v>1854326927</v>
      </c>
      <c r="Q5" s="18">
        <v>2098</v>
      </c>
      <c r="S5" t="s">
        <v>47</v>
      </c>
      <c r="T5">
        <v>0</v>
      </c>
      <c r="U5" t="s">
        <v>48</v>
      </c>
      <c r="V5">
        <f>MATCH(D5,Отчет!$D:$D,0)</f>
        <v>13</v>
      </c>
    </row>
    <row r="6" spans="1:22" x14ac:dyDescent="0.2">
      <c r="A6" s="18">
        <v>1861897521</v>
      </c>
      <c r="B6" s="18">
        <v>9</v>
      </c>
      <c r="C6" s="18" t="s">
        <v>42</v>
      </c>
      <c r="D6" s="18">
        <v>1641245924</v>
      </c>
      <c r="E6" s="7" t="s">
        <v>37</v>
      </c>
      <c r="F6" s="18" t="s">
        <v>51</v>
      </c>
      <c r="G6" s="7" t="s">
        <v>44</v>
      </c>
      <c r="H6" s="18">
        <v>3</v>
      </c>
      <c r="I6" s="18" t="s">
        <v>45</v>
      </c>
      <c r="J6" s="18" t="s">
        <v>46</v>
      </c>
      <c r="L6" s="18">
        <v>27</v>
      </c>
      <c r="M6" s="18">
        <v>3</v>
      </c>
      <c r="N6" s="18">
        <v>1</v>
      </c>
      <c r="O6" s="18">
        <v>1</v>
      </c>
      <c r="P6" s="18">
        <v>1854326927</v>
      </c>
      <c r="Q6" s="18">
        <v>2098</v>
      </c>
      <c r="S6" t="s">
        <v>47</v>
      </c>
      <c r="T6">
        <v>0</v>
      </c>
      <c r="U6" t="s">
        <v>48</v>
      </c>
      <c r="V6">
        <f>MATCH(D6,Отчет!$D:$D,0)</f>
        <v>15</v>
      </c>
    </row>
    <row r="7" spans="1:22" x14ac:dyDescent="0.2">
      <c r="A7" s="18">
        <v>1861897480</v>
      </c>
      <c r="B7" s="18">
        <v>6</v>
      </c>
      <c r="C7" s="18" t="s">
        <v>42</v>
      </c>
      <c r="D7" s="18">
        <v>1641245906</v>
      </c>
      <c r="E7" s="7" t="s">
        <v>36</v>
      </c>
      <c r="F7" s="18" t="s">
        <v>52</v>
      </c>
      <c r="G7" s="7" t="s">
        <v>44</v>
      </c>
      <c r="H7" s="18">
        <v>3</v>
      </c>
      <c r="I7" s="18" t="s">
        <v>45</v>
      </c>
      <c r="J7" s="18" t="s">
        <v>46</v>
      </c>
      <c r="L7" s="18">
        <v>18</v>
      </c>
      <c r="M7" s="18">
        <v>3</v>
      </c>
      <c r="N7" s="18">
        <v>1</v>
      </c>
      <c r="O7" s="18">
        <v>1</v>
      </c>
      <c r="P7" s="18">
        <v>1854326927</v>
      </c>
      <c r="Q7" s="18">
        <v>2098</v>
      </c>
      <c r="S7" t="s">
        <v>47</v>
      </c>
      <c r="T7">
        <v>0</v>
      </c>
      <c r="U7" t="s">
        <v>48</v>
      </c>
      <c r="V7">
        <f>MATCH(D7,Отчет!$D:$D,0)</f>
        <v>18</v>
      </c>
    </row>
    <row r="8" spans="1:22" x14ac:dyDescent="0.2">
      <c r="A8" s="18">
        <v>1861897673</v>
      </c>
      <c r="B8" s="18">
        <v>9</v>
      </c>
      <c r="C8" s="18" t="s">
        <v>42</v>
      </c>
      <c r="D8" s="18">
        <v>1641246000</v>
      </c>
      <c r="E8" s="7" t="s">
        <v>40</v>
      </c>
      <c r="F8" s="18" t="s">
        <v>53</v>
      </c>
      <c r="G8" s="7" t="s">
        <v>44</v>
      </c>
      <c r="H8" s="18">
        <v>3</v>
      </c>
      <c r="I8" s="18" t="s">
        <v>45</v>
      </c>
      <c r="J8" s="18" t="s">
        <v>46</v>
      </c>
      <c r="L8" s="18">
        <v>27</v>
      </c>
      <c r="M8" s="18">
        <v>3</v>
      </c>
      <c r="N8" s="18">
        <v>1</v>
      </c>
      <c r="O8" s="18">
        <v>1</v>
      </c>
      <c r="P8" s="18">
        <v>1854326927</v>
      </c>
      <c r="Q8" s="18">
        <v>2098</v>
      </c>
      <c r="S8" t="s">
        <v>47</v>
      </c>
      <c r="T8">
        <v>0</v>
      </c>
      <c r="U8" t="s">
        <v>48</v>
      </c>
      <c r="V8">
        <f>MATCH(D8,Отчет!$D:$D,0)</f>
        <v>12</v>
      </c>
    </row>
    <row r="9" spans="1:22" x14ac:dyDescent="0.2">
      <c r="A9" s="18">
        <v>1861897607</v>
      </c>
      <c r="B9" s="18">
        <v>4</v>
      </c>
      <c r="C9" s="18" t="s">
        <v>42</v>
      </c>
      <c r="D9" s="18">
        <v>1641245967</v>
      </c>
      <c r="E9" s="7" t="s">
        <v>39</v>
      </c>
      <c r="F9" s="18" t="s">
        <v>54</v>
      </c>
      <c r="G9" s="7" t="s">
        <v>44</v>
      </c>
      <c r="H9" s="18">
        <v>3</v>
      </c>
      <c r="I9" s="18" t="s">
        <v>45</v>
      </c>
      <c r="J9" s="18" t="s">
        <v>46</v>
      </c>
      <c r="L9" s="18">
        <v>12</v>
      </c>
      <c r="M9" s="18">
        <v>3</v>
      </c>
      <c r="N9" s="18">
        <v>1</v>
      </c>
      <c r="O9" s="18">
        <v>1</v>
      </c>
      <c r="P9" s="18">
        <v>1854326927</v>
      </c>
      <c r="Q9" s="18">
        <v>2098</v>
      </c>
      <c r="S9" t="s">
        <v>47</v>
      </c>
      <c r="T9">
        <v>0</v>
      </c>
      <c r="U9" t="s">
        <v>48</v>
      </c>
      <c r="V9">
        <f>MATCH(D9,Отчет!$D:$D,0)</f>
        <v>17</v>
      </c>
    </row>
    <row r="10" spans="1:22" x14ac:dyDescent="0.2">
      <c r="A10" s="18">
        <v>1861897569</v>
      </c>
      <c r="B10" s="18">
        <v>9</v>
      </c>
      <c r="C10" s="18" t="s">
        <v>42</v>
      </c>
      <c r="D10" s="18">
        <v>1641245951</v>
      </c>
      <c r="E10" s="7" t="s">
        <v>38</v>
      </c>
      <c r="F10" s="18" t="s">
        <v>49</v>
      </c>
      <c r="G10" s="7" t="s">
        <v>55</v>
      </c>
      <c r="H10" s="18">
        <v>4</v>
      </c>
      <c r="I10" s="18" t="s">
        <v>45</v>
      </c>
      <c r="J10" s="18" t="s">
        <v>46</v>
      </c>
      <c r="L10" s="18">
        <v>36</v>
      </c>
      <c r="M10" s="18">
        <v>4</v>
      </c>
      <c r="N10" s="18">
        <v>1</v>
      </c>
      <c r="O10" s="18">
        <v>1</v>
      </c>
      <c r="P10" s="18">
        <v>1854326927</v>
      </c>
      <c r="Q10" s="18">
        <v>2098</v>
      </c>
      <c r="S10" t="s">
        <v>47</v>
      </c>
      <c r="T10">
        <v>0</v>
      </c>
      <c r="U10" t="s">
        <v>48</v>
      </c>
      <c r="V10">
        <f>MATCH(D10,Отчет!$D:$D,0)</f>
        <v>16</v>
      </c>
    </row>
    <row r="11" spans="1:22" x14ac:dyDescent="0.2">
      <c r="A11" s="18">
        <v>1861897533</v>
      </c>
      <c r="B11" s="18">
        <v>8</v>
      </c>
      <c r="C11" s="18" t="s">
        <v>42</v>
      </c>
      <c r="D11" s="18">
        <v>1641245924</v>
      </c>
      <c r="E11" s="7" t="s">
        <v>37</v>
      </c>
      <c r="F11" s="18" t="s">
        <v>51</v>
      </c>
      <c r="G11" s="7" t="s">
        <v>55</v>
      </c>
      <c r="H11" s="18">
        <v>4</v>
      </c>
      <c r="I11" s="18" t="s">
        <v>45</v>
      </c>
      <c r="J11" s="18" t="s">
        <v>46</v>
      </c>
      <c r="L11" s="18">
        <v>32</v>
      </c>
      <c r="M11" s="18">
        <v>4</v>
      </c>
      <c r="N11" s="18">
        <v>1</v>
      </c>
      <c r="O11" s="18">
        <v>1</v>
      </c>
      <c r="P11" s="18">
        <v>1854326927</v>
      </c>
      <c r="Q11" s="18">
        <v>2098</v>
      </c>
      <c r="S11" t="s">
        <v>47</v>
      </c>
      <c r="T11">
        <v>0</v>
      </c>
      <c r="U11" t="s">
        <v>48</v>
      </c>
      <c r="V11">
        <f>MATCH(D11,Отчет!$D:$D,0)</f>
        <v>15</v>
      </c>
    </row>
    <row r="12" spans="1:22" x14ac:dyDescent="0.2">
      <c r="A12" s="18">
        <v>1861897489</v>
      </c>
      <c r="B12" s="18">
        <v>6</v>
      </c>
      <c r="C12" s="18" t="s">
        <v>42</v>
      </c>
      <c r="D12" s="18">
        <v>1641245906</v>
      </c>
      <c r="E12" s="7" t="s">
        <v>36</v>
      </c>
      <c r="F12" s="18" t="s">
        <v>52</v>
      </c>
      <c r="G12" s="7" t="s">
        <v>55</v>
      </c>
      <c r="H12" s="18">
        <v>4</v>
      </c>
      <c r="I12" s="18" t="s">
        <v>45</v>
      </c>
      <c r="J12" s="18" t="s">
        <v>46</v>
      </c>
      <c r="L12" s="18">
        <v>24</v>
      </c>
      <c r="M12" s="18">
        <v>4</v>
      </c>
      <c r="N12" s="18">
        <v>1</v>
      </c>
      <c r="O12" s="18">
        <v>1</v>
      </c>
      <c r="P12" s="18">
        <v>1854326927</v>
      </c>
      <c r="Q12" s="18">
        <v>2098</v>
      </c>
      <c r="S12" t="s">
        <v>47</v>
      </c>
      <c r="T12">
        <v>0</v>
      </c>
      <c r="U12" t="s">
        <v>48</v>
      </c>
      <c r="V12">
        <f>MATCH(D12,Отчет!$D:$D,0)</f>
        <v>18</v>
      </c>
    </row>
    <row r="13" spans="1:22" x14ac:dyDescent="0.2">
      <c r="A13" s="18">
        <v>1861897446</v>
      </c>
      <c r="B13" s="18">
        <v>10</v>
      </c>
      <c r="C13" s="18" t="s">
        <v>42</v>
      </c>
      <c r="D13" s="18">
        <v>1834137975</v>
      </c>
      <c r="E13" s="7" t="s">
        <v>35</v>
      </c>
      <c r="F13" s="18" t="s">
        <v>43</v>
      </c>
      <c r="G13" s="7" t="s">
        <v>55</v>
      </c>
      <c r="H13" s="18">
        <v>4</v>
      </c>
      <c r="I13" s="18" t="s">
        <v>45</v>
      </c>
      <c r="J13" s="18" t="s">
        <v>46</v>
      </c>
      <c r="L13" s="18">
        <v>40</v>
      </c>
      <c r="M13" s="18">
        <v>4</v>
      </c>
      <c r="N13" s="18">
        <v>1</v>
      </c>
      <c r="O13" s="18">
        <v>1</v>
      </c>
      <c r="P13" s="18">
        <v>1854326927</v>
      </c>
      <c r="Q13" s="18">
        <v>2098</v>
      </c>
      <c r="S13" t="s">
        <v>47</v>
      </c>
      <c r="T13">
        <v>0</v>
      </c>
      <c r="U13" t="s">
        <v>48</v>
      </c>
      <c r="V13">
        <f>MATCH(D13,Отчет!$D:$D,0)</f>
        <v>14</v>
      </c>
    </row>
    <row r="14" spans="1:22" x14ac:dyDescent="0.2">
      <c r="A14" s="18">
        <v>1861897718</v>
      </c>
      <c r="B14" s="18">
        <v>10</v>
      </c>
      <c r="C14" s="18" t="s">
        <v>42</v>
      </c>
      <c r="D14" s="18">
        <v>1641246018</v>
      </c>
      <c r="E14" s="7" t="s">
        <v>41</v>
      </c>
      <c r="F14" s="18" t="s">
        <v>50</v>
      </c>
      <c r="G14" s="7" t="s">
        <v>55</v>
      </c>
      <c r="H14" s="18">
        <v>4</v>
      </c>
      <c r="I14" s="18" t="s">
        <v>45</v>
      </c>
      <c r="J14" s="18" t="s">
        <v>46</v>
      </c>
      <c r="L14" s="18">
        <v>40</v>
      </c>
      <c r="M14" s="18">
        <v>4</v>
      </c>
      <c r="N14" s="18">
        <v>1</v>
      </c>
      <c r="O14" s="18">
        <v>1</v>
      </c>
      <c r="P14" s="18">
        <v>1854326927</v>
      </c>
      <c r="Q14" s="18">
        <v>2098</v>
      </c>
      <c r="S14" t="s">
        <v>47</v>
      </c>
      <c r="T14">
        <v>0</v>
      </c>
      <c r="U14" t="s">
        <v>48</v>
      </c>
      <c r="V14">
        <f>MATCH(D14,Отчет!$D:$D,0)</f>
        <v>13</v>
      </c>
    </row>
    <row r="15" spans="1:22" x14ac:dyDescent="0.2">
      <c r="A15" s="18">
        <v>1861897683</v>
      </c>
      <c r="B15" s="18">
        <v>10</v>
      </c>
      <c r="C15" s="18" t="s">
        <v>42</v>
      </c>
      <c r="D15" s="18">
        <v>1641246000</v>
      </c>
      <c r="E15" s="7" t="s">
        <v>40</v>
      </c>
      <c r="F15" s="18" t="s">
        <v>53</v>
      </c>
      <c r="G15" s="7" t="s">
        <v>55</v>
      </c>
      <c r="H15" s="18">
        <v>4</v>
      </c>
      <c r="I15" s="18" t="s">
        <v>45</v>
      </c>
      <c r="J15" s="18" t="s">
        <v>46</v>
      </c>
      <c r="L15" s="18">
        <v>40</v>
      </c>
      <c r="M15" s="18">
        <v>4</v>
      </c>
      <c r="N15" s="18">
        <v>1</v>
      </c>
      <c r="O15" s="18">
        <v>1</v>
      </c>
      <c r="P15" s="18">
        <v>1854326927</v>
      </c>
      <c r="Q15" s="18">
        <v>2098</v>
      </c>
      <c r="S15" t="s">
        <v>47</v>
      </c>
      <c r="T15">
        <v>0</v>
      </c>
      <c r="U15" t="s">
        <v>48</v>
      </c>
      <c r="V15">
        <f>MATCH(D15,Отчет!$D:$D,0)</f>
        <v>12</v>
      </c>
    </row>
    <row r="16" spans="1:22" x14ac:dyDescent="0.2">
      <c r="A16" s="18">
        <v>1861897616</v>
      </c>
      <c r="B16" s="18">
        <v>6</v>
      </c>
      <c r="C16" s="18" t="s">
        <v>42</v>
      </c>
      <c r="D16" s="18">
        <v>1641245967</v>
      </c>
      <c r="E16" s="7" t="s">
        <v>39</v>
      </c>
      <c r="F16" s="18" t="s">
        <v>54</v>
      </c>
      <c r="G16" s="7" t="s">
        <v>55</v>
      </c>
      <c r="H16" s="18">
        <v>4</v>
      </c>
      <c r="I16" s="18" t="s">
        <v>45</v>
      </c>
      <c r="J16" s="18" t="s">
        <v>46</v>
      </c>
      <c r="L16" s="18">
        <v>24</v>
      </c>
      <c r="M16" s="18">
        <v>4</v>
      </c>
      <c r="N16" s="18">
        <v>1</v>
      </c>
      <c r="O16" s="18">
        <v>1</v>
      </c>
      <c r="P16" s="18">
        <v>1854326927</v>
      </c>
      <c r="Q16" s="18">
        <v>2098</v>
      </c>
      <c r="S16" t="s">
        <v>47</v>
      </c>
      <c r="T16">
        <v>0</v>
      </c>
      <c r="U16" t="s">
        <v>48</v>
      </c>
      <c r="V16">
        <f>MATCH(D16,Отчет!$D:$D,0)</f>
        <v>17</v>
      </c>
    </row>
    <row r="17" spans="1:22" x14ac:dyDescent="0.2">
      <c r="A17" s="18">
        <v>1861898031</v>
      </c>
      <c r="B17" s="18">
        <v>10</v>
      </c>
      <c r="C17" s="18" t="s">
        <v>42</v>
      </c>
      <c r="D17" s="18">
        <v>1641245924</v>
      </c>
      <c r="E17" s="7" t="s">
        <v>37</v>
      </c>
      <c r="F17" s="18" t="s">
        <v>51</v>
      </c>
      <c r="G17" s="7" t="s">
        <v>56</v>
      </c>
      <c r="H17" s="18">
        <v>6</v>
      </c>
      <c r="I17" s="18" t="s">
        <v>45</v>
      </c>
      <c r="J17" s="18" t="s">
        <v>46</v>
      </c>
      <c r="L17" s="18">
        <v>40</v>
      </c>
      <c r="M17" s="18">
        <v>4</v>
      </c>
      <c r="N17" s="18">
        <v>1</v>
      </c>
      <c r="O17" s="18">
        <v>1</v>
      </c>
      <c r="P17" s="18">
        <v>1854326927</v>
      </c>
      <c r="Q17" s="18">
        <v>2098</v>
      </c>
      <c r="S17" t="s">
        <v>57</v>
      </c>
      <c r="T17">
        <v>0</v>
      </c>
      <c r="U17" t="s">
        <v>48</v>
      </c>
      <c r="V17">
        <f>MATCH(D17,Отчет!$D:$D,0)</f>
        <v>15</v>
      </c>
    </row>
    <row r="18" spans="1:22" x14ac:dyDescent="0.2">
      <c r="A18" s="18">
        <v>1861898015</v>
      </c>
      <c r="B18" s="18">
        <v>9</v>
      </c>
      <c r="C18" s="18" t="s">
        <v>42</v>
      </c>
      <c r="D18" s="18">
        <v>1834137975</v>
      </c>
      <c r="E18" s="7" t="s">
        <v>35</v>
      </c>
      <c r="F18" s="18" t="s">
        <v>43</v>
      </c>
      <c r="G18" s="7" t="s">
        <v>56</v>
      </c>
      <c r="H18" s="18">
        <v>6</v>
      </c>
      <c r="I18" s="18" t="s">
        <v>45</v>
      </c>
      <c r="J18" s="18" t="s">
        <v>46</v>
      </c>
      <c r="L18" s="18">
        <v>36</v>
      </c>
      <c r="M18" s="18">
        <v>4</v>
      </c>
      <c r="N18" s="18">
        <v>1</v>
      </c>
      <c r="O18" s="18">
        <v>1</v>
      </c>
      <c r="P18" s="18">
        <v>1854326927</v>
      </c>
      <c r="Q18" s="18">
        <v>2098</v>
      </c>
      <c r="S18" t="s">
        <v>57</v>
      </c>
      <c r="T18">
        <v>0</v>
      </c>
      <c r="U18" t="s">
        <v>48</v>
      </c>
      <c r="V18">
        <f>MATCH(D18,Отчет!$D:$D,0)</f>
        <v>14</v>
      </c>
    </row>
    <row r="19" spans="1:22" x14ac:dyDescent="0.2">
      <c r="A19" s="18">
        <v>1861898051</v>
      </c>
      <c r="B19" s="18">
        <v>10</v>
      </c>
      <c r="C19" s="18" t="s">
        <v>42</v>
      </c>
      <c r="D19" s="18">
        <v>1641246000</v>
      </c>
      <c r="E19" s="7" t="s">
        <v>40</v>
      </c>
      <c r="F19" s="18" t="s">
        <v>53</v>
      </c>
      <c r="G19" s="7" t="s">
        <v>56</v>
      </c>
      <c r="H19" s="18">
        <v>6</v>
      </c>
      <c r="I19" s="18" t="s">
        <v>45</v>
      </c>
      <c r="J19" s="18" t="s">
        <v>46</v>
      </c>
      <c r="L19" s="18">
        <v>40</v>
      </c>
      <c r="M19" s="18">
        <v>4</v>
      </c>
      <c r="N19" s="18">
        <v>1</v>
      </c>
      <c r="O19" s="18">
        <v>1</v>
      </c>
      <c r="P19" s="18">
        <v>1854326927</v>
      </c>
      <c r="Q19" s="18">
        <v>2098</v>
      </c>
      <c r="S19" t="s">
        <v>57</v>
      </c>
      <c r="T19">
        <v>0</v>
      </c>
      <c r="U19" t="s">
        <v>48</v>
      </c>
      <c r="V19">
        <f>MATCH(D19,Отчет!$D:$D,0)</f>
        <v>12</v>
      </c>
    </row>
    <row r="20" spans="1:22" x14ac:dyDescent="0.2">
      <c r="A20" s="18">
        <v>1861898041</v>
      </c>
      <c r="B20" s="18">
        <v>5</v>
      </c>
      <c r="C20" s="18" t="s">
        <v>42</v>
      </c>
      <c r="D20" s="18">
        <v>1641245967</v>
      </c>
      <c r="E20" s="7" t="s">
        <v>39</v>
      </c>
      <c r="F20" s="18" t="s">
        <v>54</v>
      </c>
      <c r="G20" s="7" t="s">
        <v>56</v>
      </c>
      <c r="H20" s="18">
        <v>6</v>
      </c>
      <c r="I20" s="18" t="s">
        <v>45</v>
      </c>
      <c r="J20" s="18" t="s">
        <v>46</v>
      </c>
      <c r="L20" s="18">
        <v>20</v>
      </c>
      <c r="M20" s="18">
        <v>4</v>
      </c>
      <c r="N20" s="18">
        <v>1</v>
      </c>
      <c r="O20" s="18">
        <v>1</v>
      </c>
      <c r="P20" s="18">
        <v>1854326927</v>
      </c>
      <c r="Q20" s="18">
        <v>2098</v>
      </c>
      <c r="S20" t="s">
        <v>57</v>
      </c>
      <c r="T20">
        <v>0</v>
      </c>
      <c r="U20" t="s">
        <v>48</v>
      </c>
      <c r="V20">
        <f>MATCH(D20,Отчет!$D:$D,0)</f>
        <v>17</v>
      </c>
    </row>
    <row r="21" spans="1:22" x14ac:dyDescent="0.2">
      <c r="A21" s="18">
        <v>1861898027</v>
      </c>
      <c r="B21" s="18">
        <v>5</v>
      </c>
      <c r="C21" s="18" t="s">
        <v>42</v>
      </c>
      <c r="D21" s="18">
        <v>1641245906</v>
      </c>
      <c r="E21" s="7" t="s">
        <v>36</v>
      </c>
      <c r="F21" s="18" t="s">
        <v>52</v>
      </c>
      <c r="G21" s="7" t="s">
        <v>56</v>
      </c>
      <c r="H21" s="18">
        <v>6</v>
      </c>
      <c r="I21" s="18" t="s">
        <v>45</v>
      </c>
      <c r="J21" s="18" t="s">
        <v>46</v>
      </c>
      <c r="L21" s="18">
        <v>20</v>
      </c>
      <c r="M21" s="18">
        <v>4</v>
      </c>
      <c r="N21" s="18">
        <v>1</v>
      </c>
      <c r="O21" s="18">
        <v>1</v>
      </c>
      <c r="P21" s="18">
        <v>1854326927</v>
      </c>
      <c r="Q21" s="18">
        <v>2098</v>
      </c>
      <c r="S21" t="s">
        <v>57</v>
      </c>
      <c r="T21">
        <v>0</v>
      </c>
      <c r="U21" t="s">
        <v>48</v>
      </c>
      <c r="V21">
        <f>MATCH(D21,Отчет!$D:$D,0)</f>
        <v>18</v>
      </c>
    </row>
    <row r="22" spans="1:22" x14ac:dyDescent="0.2">
      <c r="A22" s="18">
        <v>1861898035</v>
      </c>
      <c r="B22" s="18">
        <v>7</v>
      </c>
      <c r="C22" s="18" t="s">
        <v>42</v>
      </c>
      <c r="D22" s="18">
        <v>1641245951</v>
      </c>
      <c r="E22" s="7" t="s">
        <v>38</v>
      </c>
      <c r="F22" s="18" t="s">
        <v>49</v>
      </c>
      <c r="G22" s="7" t="s">
        <v>56</v>
      </c>
      <c r="H22" s="18">
        <v>6</v>
      </c>
      <c r="I22" s="18" t="s">
        <v>45</v>
      </c>
      <c r="J22" s="18" t="s">
        <v>46</v>
      </c>
      <c r="L22" s="18">
        <v>28</v>
      </c>
      <c r="M22" s="18">
        <v>4</v>
      </c>
      <c r="N22" s="18">
        <v>1</v>
      </c>
      <c r="O22" s="18">
        <v>1</v>
      </c>
      <c r="P22" s="18">
        <v>1854326927</v>
      </c>
      <c r="Q22" s="18">
        <v>2098</v>
      </c>
      <c r="S22" t="s">
        <v>57</v>
      </c>
      <c r="T22">
        <v>0</v>
      </c>
      <c r="U22" t="s">
        <v>48</v>
      </c>
      <c r="V22">
        <f>MATCH(D22,Отчет!$D:$D,0)</f>
        <v>16</v>
      </c>
    </row>
    <row r="23" spans="1:22" x14ac:dyDescent="0.2">
      <c r="A23" s="18">
        <v>1984775141</v>
      </c>
      <c r="B23" s="18">
        <v>9</v>
      </c>
      <c r="C23" s="18" t="s">
        <v>42</v>
      </c>
      <c r="D23" s="18">
        <v>1641245924</v>
      </c>
      <c r="E23" s="7" t="s">
        <v>37</v>
      </c>
      <c r="F23" s="18" t="s">
        <v>51</v>
      </c>
      <c r="G23" s="7" t="s">
        <v>58</v>
      </c>
      <c r="H23" s="18">
        <v>2</v>
      </c>
      <c r="I23" s="18" t="s">
        <v>45</v>
      </c>
      <c r="J23" s="18" t="s">
        <v>46</v>
      </c>
      <c r="L23" s="18">
        <v>0</v>
      </c>
      <c r="M23" s="18">
        <v>2</v>
      </c>
      <c r="N23" s="18">
        <v>1</v>
      </c>
      <c r="O23" s="18">
        <v>1</v>
      </c>
      <c r="P23" s="18">
        <v>1782409818</v>
      </c>
      <c r="Q23" s="18">
        <v>2098</v>
      </c>
      <c r="S23" t="s">
        <v>57</v>
      </c>
      <c r="T23">
        <v>0</v>
      </c>
      <c r="U23" t="s">
        <v>48</v>
      </c>
      <c r="V23">
        <f>MATCH(D23,Отчет!$D:$D,0)</f>
        <v>15</v>
      </c>
    </row>
    <row r="24" spans="1:22" x14ac:dyDescent="0.2">
      <c r="A24" s="18">
        <v>1983558112</v>
      </c>
      <c r="B24" s="18">
        <v>10</v>
      </c>
      <c r="C24" s="18" t="s">
        <v>42</v>
      </c>
      <c r="D24" s="18">
        <v>1641245967</v>
      </c>
      <c r="E24" s="7" t="s">
        <v>39</v>
      </c>
      <c r="F24" s="18" t="s">
        <v>54</v>
      </c>
      <c r="G24" s="7" t="s">
        <v>59</v>
      </c>
      <c r="H24" s="18">
        <v>2</v>
      </c>
      <c r="I24" s="18" t="s">
        <v>45</v>
      </c>
      <c r="J24" s="18" t="s">
        <v>46</v>
      </c>
      <c r="L24" s="18">
        <v>0</v>
      </c>
      <c r="M24" s="18">
        <v>2</v>
      </c>
      <c r="N24" s="18">
        <v>1</v>
      </c>
      <c r="O24" s="18">
        <v>1</v>
      </c>
      <c r="P24" s="18">
        <v>1782409818</v>
      </c>
      <c r="Q24" s="18">
        <v>2098</v>
      </c>
      <c r="S24" t="s">
        <v>60</v>
      </c>
      <c r="T24">
        <v>0</v>
      </c>
      <c r="U24" t="s">
        <v>48</v>
      </c>
      <c r="V24">
        <f>MATCH(D24,Отчет!$D:$D,0)</f>
        <v>17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2018-03-07T09:45:36Z</dcterms:modified>
</cp:coreProperties>
</file>