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Отчет!$A$10:$S$42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2" i="1"/>
  <c r="N12" i="1"/>
  <c r="N13" i="1"/>
  <c r="N19" i="1"/>
  <c r="N20" i="1"/>
  <c r="N42" i="1"/>
  <c r="N35" i="1"/>
  <c r="N32" i="1"/>
  <c r="N15" i="1"/>
  <c r="N26" i="1"/>
  <c r="N27" i="1"/>
  <c r="N40" i="1"/>
  <c r="N16" i="1"/>
  <c r="N21" i="1"/>
  <c r="N17" i="1"/>
  <c r="N38" i="1"/>
  <c r="N28" i="1"/>
  <c r="N22" i="1"/>
  <c r="N23" i="1"/>
  <c r="N36" i="1"/>
  <c r="N14" i="1"/>
  <c r="N29" i="1"/>
  <c r="N24" i="1"/>
  <c r="N33" i="1"/>
  <c r="N18" i="1"/>
  <c r="N39" i="1"/>
  <c r="N34" i="1"/>
  <c r="N41" i="1"/>
  <c r="N37" i="1"/>
  <c r="N25" i="1"/>
  <c r="N30" i="1"/>
  <c r="M12" i="1"/>
  <c r="M13" i="1"/>
  <c r="M19" i="1"/>
  <c r="M20" i="1"/>
  <c r="M42" i="1"/>
  <c r="M35" i="1"/>
  <c r="M32" i="1"/>
  <c r="M15" i="1"/>
  <c r="M26" i="1"/>
  <c r="M27" i="1"/>
  <c r="M40" i="1"/>
  <c r="M16" i="1"/>
  <c r="M21" i="1"/>
  <c r="M17" i="1"/>
  <c r="M38" i="1"/>
  <c r="M28" i="1"/>
  <c r="M22" i="1"/>
  <c r="M23" i="1"/>
  <c r="M36" i="1"/>
  <c r="M14" i="1"/>
  <c r="M29" i="1"/>
  <c r="M24" i="1"/>
  <c r="M33" i="1"/>
  <c r="M18" i="1"/>
  <c r="M39" i="1"/>
  <c r="M34" i="1"/>
  <c r="M41" i="1"/>
  <c r="M37" i="1"/>
  <c r="M25" i="1"/>
  <c r="M30" i="1"/>
  <c r="N31" i="1"/>
  <c r="M31" i="1"/>
  <c r="H12" i="1"/>
  <c r="J12" i="1" s="1"/>
  <c r="H13" i="1"/>
  <c r="J13" i="1" s="1"/>
  <c r="H19" i="1"/>
  <c r="J19" i="1" s="1"/>
  <c r="H20" i="1"/>
  <c r="J20" i="1" s="1"/>
  <c r="H42" i="1"/>
  <c r="J42" i="1" s="1"/>
  <c r="H35" i="1"/>
  <c r="J35" i="1" s="1"/>
  <c r="H32" i="1"/>
  <c r="J32" i="1" s="1"/>
  <c r="H15" i="1"/>
  <c r="J15" i="1" s="1"/>
  <c r="H26" i="1"/>
  <c r="J26" i="1" s="1"/>
  <c r="H27" i="1"/>
  <c r="J27" i="1" s="1"/>
  <c r="H40" i="1"/>
  <c r="J40" i="1" s="1"/>
  <c r="H16" i="1"/>
  <c r="J16" i="1" s="1"/>
  <c r="H21" i="1"/>
  <c r="J21" i="1" s="1"/>
  <c r="H17" i="1"/>
  <c r="J17" i="1" s="1"/>
  <c r="H38" i="1"/>
  <c r="J38" i="1" s="1"/>
  <c r="H28" i="1"/>
  <c r="J28" i="1" s="1"/>
  <c r="H22" i="1"/>
  <c r="J22" i="1" s="1"/>
  <c r="H23" i="1"/>
  <c r="J23" i="1" s="1"/>
  <c r="H36" i="1"/>
  <c r="J36" i="1" s="1"/>
  <c r="H14" i="1"/>
  <c r="J14" i="1" s="1"/>
  <c r="H29" i="1"/>
  <c r="J29" i="1" s="1"/>
  <c r="H24" i="1"/>
  <c r="J24" i="1" s="1"/>
  <c r="H33" i="1"/>
  <c r="J33" i="1" s="1"/>
  <c r="H18" i="1"/>
  <c r="J18" i="1" s="1"/>
  <c r="H39" i="1"/>
  <c r="J39" i="1" s="1"/>
  <c r="H34" i="1"/>
  <c r="J34" i="1" s="1"/>
  <c r="H41" i="1"/>
  <c r="J41" i="1" s="1"/>
  <c r="H37" i="1"/>
  <c r="J37" i="1" s="1"/>
  <c r="H25" i="1"/>
  <c r="J25" i="1" s="1"/>
  <c r="H30" i="1"/>
  <c r="J30" i="1" s="1"/>
  <c r="H31" i="1"/>
  <c r="J3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3" i="2"/>
</calcChain>
</file>

<file path=xl/sharedStrings.xml><?xml version="1.0" encoding="utf-8"?>
<sst xmlns="http://schemas.openxmlformats.org/spreadsheetml/2006/main" count="586" uniqueCount="151">
  <si>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</si>
  <si>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</si>
  <si>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</si>
  <si>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</si>
  <si>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</si>
  <si>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</si>
  <si>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</si>
  <si>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</si>
  <si>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</si>
  <si>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</si>
  <si>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</si>
  <si>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</si>
  <si>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</si>
  <si>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</si>
  <si>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</si>
  <si>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</si>
  <si>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</si>
  <si>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</si>
  <si>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</si>
  <si>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</si>
  <si>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</si>
  <si>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</si>
  <si>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</si>
  <si>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</si>
  <si>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Place</t>
  </si>
  <si>
    <t>Gradebook Number</t>
  </si>
  <si>
    <t>Student</t>
  </si>
  <si>
    <t>Group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</si>
  <si>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</si>
  <si>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</si>
  <si>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</si>
  <si>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</si>
  <si>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</si>
  <si>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</si>
  <si>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Failed and Missed Assessments</t>
  </si>
  <si>
    <t>Number of Acceptable Grades</t>
  </si>
  <si>
    <t>Current Number of Credits:</t>
  </si>
  <si>
    <t>NAUREEN AHMED</t>
  </si>
  <si>
    <t>VLADA VLADIMIROVNA BRILLIANTOVA</t>
  </si>
  <si>
    <t>SVETLANA VLADYKINA</t>
  </si>
  <si>
    <t>WALDEMAR VOTTELER</t>
  </si>
  <si>
    <t>MAXIM GIRENKO</t>
  </si>
  <si>
    <t>ELENA GORBUNOVA</t>
  </si>
  <si>
    <t>MATEUS DE SOUSA MARTINS</t>
  </si>
  <si>
    <t>DENIS EDUARDOVICH DROBININ</t>
  </si>
  <si>
    <t>DMITRY KABAKOV</t>
  </si>
  <si>
    <t>DARIA ALEKSANDROVNA KABANOVA</t>
  </si>
  <si>
    <t>ALEKSANDR ALEKSANDROVICH KALITA</t>
  </si>
  <si>
    <t>IVAN KARPEEV</t>
  </si>
  <si>
    <t>ELENA ANDREEVNA KASHINOVA</t>
  </si>
  <si>
    <t>JAZMIN QUEVEDO CASCANTE</t>
  </si>
  <si>
    <t>LIUDMILA DMITRIEVNA KONOVALOVA</t>
  </si>
  <si>
    <t>KIRILL KONCHENKO</t>
  </si>
  <si>
    <t>ALISA KONYUKHOVSKAYA</t>
  </si>
  <si>
    <t>NIKITA ALEKSEEVICH LOMOV</t>
  </si>
  <si>
    <t>TAMARA MAGRADZE</t>
  </si>
  <si>
    <t>EDUARD MELKUMOV</t>
  </si>
  <si>
    <t>YULIYA ALEKSEEVNA MOISEENKO</t>
  </si>
  <si>
    <t>SHASHANK PANT</t>
  </si>
  <si>
    <t>GUSTAVO PORTO SUSSEKIND</t>
  </si>
  <si>
    <t>NAZERKE RAKIMGALIYEVA</t>
  </si>
  <si>
    <t>DMITRY VLADIMIROVICH RUDCHENKO</t>
  </si>
  <si>
    <t>SOFYA EVGENEVNA SMYSLOVA</t>
  </si>
  <si>
    <t>LIUBOV SUKHANOVA</t>
  </si>
  <si>
    <t>GERMAN KHITIRKHEEV</t>
  </si>
  <si>
    <t>ALEKSEY ALEKSANDROVICH CHEKALIN</t>
  </si>
  <si>
    <t>MILITA CHUDAEVA</t>
  </si>
  <si>
    <t>EKATERINA ARTUROVNA SHOR</t>
  </si>
  <si>
    <t>МУН161</t>
  </si>
  <si>
    <t>Порту Зюскинд Густаво</t>
  </si>
  <si>
    <t>М161МУИНН021</t>
  </si>
  <si>
    <t>Exam</t>
  </si>
  <si>
    <t>2017/2018 3rd module</t>
  </si>
  <si>
    <t>stCommon</t>
  </si>
  <si>
    <t>Governance of Science, Technology and Innovation</t>
  </si>
  <si>
    <t>Мелкумов Эдуард Львович</t>
  </si>
  <si>
    <t>М161МУИНН020</t>
  </si>
  <si>
    <t>Моисеенко Юлия Алексеевна</t>
  </si>
  <si>
    <t>М151МУИНН020</t>
  </si>
  <si>
    <t>ikPlanned</t>
  </si>
  <si>
    <t>Пант Шашанк</t>
  </si>
  <si>
    <t>М161МУИНН040</t>
  </si>
  <si>
    <t>Воттелер Вальдемар</t>
  </si>
  <si>
    <t>М161МУИНН039</t>
  </si>
  <si>
    <t>Ахмед Наурин</t>
  </si>
  <si>
    <t>М161МУИНН038</t>
  </si>
  <si>
    <t>Шор Екатерина Артуровна</t>
  </si>
  <si>
    <t>М161МУИНН034</t>
  </si>
  <si>
    <t>Гиренко Максим Сергеевич</t>
  </si>
  <si>
    <t>М161МУИНН028</t>
  </si>
  <si>
    <t>Горбунова Елена Олеговна</t>
  </si>
  <si>
    <t>М161МУИНН029</t>
  </si>
  <si>
    <t>Владыкина Светлана Александровна</t>
  </si>
  <si>
    <t>М161МУИНН027</t>
  </si>
  <si>
    <t>Суханова Любовь Егоровна</t>
  </si>
  <si>
    <t>М161МУИНН032</t>
  </si>
  <si>
    <t>Де Соуза Мартинс Матеус</t>
  </si>
  <si>
    <t>М161МУИНН037</t>
  </si>
  <si>
    <t>Чекалин Алексей Александрович</t>
  </si>
  <si>
    <t>М161МУИНН026</t>
  </si>
  <si>
    <t>Хитирхеев Герман Игоревич</t>
  </si>
  <si>
    <t>М161МУИНН025</t>
  </si>
  <si>
    <t>Смыслова Софья Евгеньевна</t>
  </si>
  <si>
    <t>М161МУИНН024</t>
  </si>
  <si>
    <t>Рудченко Дмитрий Владимирович</t>
  </si>
  <si>
    <t>М161МУИНН023</t>
  </si>
  <si>
    <t>Ракимгалиева Назерке</t>
  </si>
  <si>
    <t>М161МУИНН022</t>
  </si>
  <si>
    <t>Маградзе Тамара Александровна</t>
  </si>
  <si>
    <t>М161МУИНН019</t>
  </si>
  <si>
    <t>Ломов Никита Алексеевич</t>
  </si>
  <si>
    <t>М161МУИНН018</t>
  </si>
  <si>
    <t>Чудаева Милита Михайловна</t>
  </si>
  <si>
    <t>М161МУИНН017</t>
  </si>
  <si>
    <t>Конюховская Алиса Егоровна</t>
  </si>
  <si>
    <t>М161МУИНН014</t>
  </si>
  <si>
    <t>Конченко Кирилл Константинович</t>
  </si>
  <si>
    <t>М161МУИНН012</t>
  </si>
  <si>
    <t>Коновалова Людмила Дмитриевна</t>
  </si>
  <si>
    <t>М161МУИНН011</t>
  </si>
  <si>
    <t>Кашинова Елена Андреевна</t>
  </si>
  <si>
    <t>М161МУИНН009</t>
  </si>
  <si>
    <t>Карпеев Иван Анатольевич</t>
  </si>
  <si>
    <t>М161МУИНН008</t>
  </si>
  <si>
    <t>Калита Александр Александрович</t>
  </si>
  <si>
    <t>М161МУИНН007</t>
  </si>
  <si>
    <t>Кабанова Дарья Александровна</t>
  </si>
  <si>
    <t>М161МУИНН006</t>
  </si>
  <si>
    <t>Кабаков Дмитрий Александрович</t>
  </si>
  <si>
    <t>М161МУИНН005</t>
  </si>
  <si>
    <t>Дробинин Денис Эдуардович</t>
  </si>
  <si>
    <t>М161МУИНН003</t>
  </si>
  <si>
    <t>Бриллиантова Влада Владимировна</t>
  </si>
  <si>
    <t>М161МУИНН002</t>
  </si>
  <si>
    <t>Кеведо Касканте Хасмин</t>
  </si>
  <si>
    <t>М161МУИНН010</t>
  </si>
  <si>
    <t>2017/2018 4th module</t>
  </si>
  <si>
    <t>Научно-исследовательская практика (!не задано на анг. яз)</t>
  </si>
  <si>
    <t>Защита выпускной квалификационной работы (магистерской диссертации) (!не задано на анг. яз)</t>
  </si>
  <si>
    <t>2 - 3</t>
  </si>
  <si>
    <t>4 - 7</t>
  </si>
  <si>
    <t>8 - 14</t>
  </si>
  <si>
    <t>16 - 19</t>
  </si>
  <si>
    <t>20 - 23</t>
  </si>
  <si>
    <t>29 - 30</t>
  </si>
  <si>
    <t>Current Student Rating (Before Retakes)</t>
  </si>
  <si>
    <t>Field of Study: Management</t>
  </si>
  <si>
    <t>Up-to-date: July 20, 2018</t>
  </si>
  <si>
    <t>Period: 2017/2018 2nd semester</t>
  </si>
  <si>
    <t>Institute for Statistical Studies and Economics of Knowledge</t>
  </si>
  <si>
    <t>Master, 2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</si>
</sst>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104775</xdr:colOff>
          <xdr:row>0</xdr:row>
          <xdr:rowOff>190500</xdr:rowOff>
        </xdr:from>
        <xdr:to>
          <xdr:col>15</xdr:col>
          <xdr:colOff>85725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S42"/>
  <sheetViews>
    <sheetView tabSelected="1" workbookViewId="0">
      <selection activeCell="G8" sqref="G8:G11"/>
    </sheetView>
  </sheetViews>
  <sheetFormatPr defaultColWidth="9.140625" defaultRowHeight="12.75" x14ac:dyDescent="0.2"/>
  <cols>
    <col min="1" max="1" width="9.140625" style="17"/>
    <col min="2" max="2" width="15.5703125" style="44" customWidth="1"/>
    <col min="3" max="3" width="38" style="45" bestFit="1" customWidth="1"/>
    <col min="4" max="4" width="13.85546875" style="45" hidden="1" customWidth="1"/>
    <col min="5" max="5" width="10.28515625" style="37" customWidth="1"/>
    <col min="6" max="6" width="10.7109375" style="37" hidden="1" customWidth="1"/>
    <col min="7" max="10" width="10.7109375" style="46" customWidth="1"/>
    <col min="11" max="12" width="10.7109375" style="47" hidden="1" customWidth="1"/>
    <col min="13" max="13" width="10.7109375" style="47" customWidth="1"/>
    <col min="14" max="14" width="10.7109375" style="41" customWidth="1"/>
    <col min="15" max="15" width="10.7109375" style="47" customWidth="1"/>
    <col min="16" max="18" width="10.7109375" style="41" customWidth="1"/>
    <col min="19" max="19" width="10.7109375" style="41" hidden="1" customWidth="1"/>
    <col min="20" max="62" width="10.7109375" style="37" customWidth="1"/>
    <col min="63" max="16384" width="9.140625" style="37"/>
  </cols>
  <sheetData>
    <row r="1" spans="1:19" s="8" customFormat="1" ht="32.25" customHeight="1" x14ac:dyDescent="0.2">
      <c r="A1" s="6" t="s">
        <v>145</v>
      </c>
      <c r="B1" s="7"/>
      <c r="C1" s="7"/>
      <c r="D1" s="7"/>
      <c r="E1" s="7"/>
      <c r="G1" s="9"/>
      <c r="H1" s="9"/>
      <c r="I1" s="9"/>
      <c r="J1" s="9"/>
      <c r="K1" s="10"/>
      <c r="L1" s="10"/>
      <c r="M1" s="11" t="s">
        <v>15</v>
      </c>
      <c r="N1" s="11"/>
      <c r="O1" s="11"/>
      <c r="P1" s="11"/>
      <c r="Q1" s="12"/>
      <c r="R1" s="12"/>
      <c r="S1" s="12"/>
    </row>
    <row r="2" spans="1:19" s="8" customFormat="1" ht="15.75" customHeight="1" x14ac:dyDescent="0.2">
      <c r="A2" s="13" t="s">
        <v>147</v>
      </c>
      <c r="J2" s="9"/>
      <c r="K2" s="10"/>
      <c r="L2" s="10"/>
      <c r="M2" s="14" t="s">
        <v>14</v>
      </c>
      <c r="N2" s="14"/>
      <c r="O2" s="14"/>
      <c r="P2" s="14"/>
      <c r="Q2" s="12"/>
      <c r="R2" s="12"/>
      <c r="S2" s="12"/>
    </row>
    <row r="3" spans="1:19" s="8" customFormat="1" ht="15.75" customHeight="1" x14ac:dyDescent="0.2">
      <c r="A3" s="13" t="s">
        <v>148</v>
      </c>
      <c r="J3" s="9"/>
      <c r="K3" s="10"/>
      <c r="L3" s="10"/>
      <c r="M3" s="14"/>
      <c r="N3" s="14"/>
      <c r="O3" s="14"/>
      <c r="P3" s="14"/>
      <c r="Q3" s="12"/>
      <c r="R3" s="12"/>
      <c r="S3" s="12"/>
    </row>
    <row r="4" spans="1:19" s="8" customFormat="1" ht="15.75" customHeight="1" x14ac:dyDescent="0.2">
      <c r="A4" s="13" t="s">
        <v>149</v>
      </c>
      <c r="J4" s="9"/>
      <c r="K4" s="10"/>
      <c r="L4" s="10"/>
      <c r="M4" s="10"/>
      <c r="N4" s="12"/>
      <c r="O4" s="10"/>
      <c r="P4" s="12"/>
      <c r="Q4" s="12"/>
      <c r="R4" s="12"/>
      <c r="S4" s="12"/>
    </row>
    <row r="5" spans="1:19" s="8" customFormat="1" ht="15.75" customHeight="1" x14ac:dyDescent="0.2">
      <c r="A5" s="13" t="s">
        <v>146</v>
      </c>
      <c r="J5" s="9"/>
      <c r="K5" s="10"/>
      <c r="L5" s="10"/>
      <c r="M5" s="10"/>
      <c r="N5" s="12"/>
      <c r="O5" s="10"/>
      <c r="P5" s="12"/>
      <c r="Q5" s="12"/>
      <c r="R5" s="12"/>
      <c r="S5" s="12"/>
    </row>
    <row r="6" spans="1:19" s="8" customFormat="1" ht="15.75" customHeight="1" x14ac:dyDescent="0.2">
      <c r="A6" s="13" t="s">
        <v>150</v>
      </c>
      <c r="B6" s="15"/>
      <c r="C6" s="16"/>
      <c r="D6" s="16"/>
      <c r="E6" s="16"/>
      <c r="G6" s="9"/>
      <c r="H6" s="9"/>
      <c r="I6" s="9"/>
      <c r="J6" s="9"/>
      <c r="K6" s="10"/>
      <c r="L6" s="10"/>
      <c r="M6" s="10"/>
      <c r="N6" s="12"/>
      <c r="O6" s="10"/>
      <c r="P6" s="12"/>
      <c r="Q6" s="12"/>
      <c r="R6" s="12"/>
      <c r="S6" s="12"/>
    </row>
    <row r="7" spans="1:19" s="8" customFormat="1" ht="15.75" customHeight="1" x14ac:dyDescent="0.2">
      <c r="A7" s="17"/>
      <c r="B7" s="15"/>
      <c r="G7" s="9"/>
      <c r="H7" s="9"/>
      <c r="I7" s="9"/>
      <c r="J7" s="9"/>
      <c r="K7" s="10"/>
      <c r="L7" s="10"/>
      <c r="M7" s="10"/>
      <c r="N7" s="12"/>
      <c r="O7" s="10"/>
      <c r="P7" s="12"/>
      <c r="Q7" s="12"/>
      <c r="R7" s="12"/>
      <c r="S7" s="12"/>
    </row>
    <row r="8" spans="1:19" s="20" customFormat="1" ht="25.5" x14ac:dyDescent="0.2">
      <c r="A8" s="18" t="s">
        <v>24</v>
      </c>
      <c r="B8" s="19" t="s">
        <v>25</v>
      </c>
      <c r="C8" s="18" t="s">
        <v>26</v>
      </c>
      <c r="D8" s="18" t="s">
        <v>2</v>
      </c>
      <c r="E8" s="18" t="s">
        <v>27</v>
      </c>
      <c r="G8" s="21" t="s">
        <v>28</v>
      </c>
      <c r="H8" s="21" t="s">
        <v>29</v>
      </c>
      <c r="I8" s="22" t="s">
        <v>30</v>
      </c>
      <c r="J8" s="21" t="s">
        <v>31</v>
      </c>
      <c r="K8" s="23" t="s">
        <v>16</v>
      </c>
      <c r="L8" s="23" t="s">
        <v>17</v>
      </c>
      <c r="M8" s="24" t="s">
        <v>32</v>
      </c>
      <c r="N8" s="23" t="s">
        <v>33</v>
      </c>
      <c r="O8" s="23" t="s">
        <v>34</v>
      </c>
      <c r="P8" s="23" t="s">
        <v>35</v>
      </c>
      <c r="Q8" s="25" t="s">
        <v>72</v>
      </c>
      <c r="R8" s="25" t="s">
        <v>136</v>
      </c>
      <c r="S8" s="26" t="s">
        <v>19</v>
      </c>
    </row>
    <row r="9" spans="1:19" s="20" customFormat="1" ht="20.25" customHeight="1" x14ac:dyDescent="0.2">
      <c r="A9" s="18"/>
      <c r="B9" s="19"/>
      <c r="C9" s="18"/>
      <c r="D9" s="18"/>
      <c r="E9" s="18"/>
      <c r="G9" s="21"/>
      <c r="H9" s="21"/>
      <c r="I9" s="22"/>
      <c r="J9" s="21"/>
      <c r="K9" s="23"/>
      <c r="L9" s="23"/>
      <c r="M9" s="24"/>
      <c r="N9" s="23"/>
      <c r="O9" s="23"/>
      <c r="P9" s="23"/>
      <c r="Q9" s="25" t="s">
        <v>71</v>
      </c>
      <c r="R9" s="25" t="s">
        <v>71</v>
      </c>
      <c r="S9" s="26"/>
    </row>
    <row r="10" spans="1:19" s="29" customFormat="1" ht="200.1" customHeight="1" x14ac:dyDescent="0.2">
      <c r="A10" s="18"/>
      <c r="B10" s="19"/>
      <c r="C10" s="18"/>
      <c r="D10" s="18"/>
      <c r="E10" s="18"/>
      <c r="F10" s="27" t="s">
        <v>18</v>
      </c>
      <c r="G10" s="21"/>
      <c r="H10" s="21"/>
      <c r="I10" s="22"/>
      <c r="J10" s="21"/>
      <c r="K10" s="23"/>
      <c r="L10" s="23"/>
      <c r="M10" s="24"/>
      <c r="N10" s="23"/>
      <c r="O10" s="23"/>
      <c r="P10" s="23"/>
      <c r="Q10" s="28" t="s">
        <v>137</v>
      </c>
      <c r="R10" s="28" t="s">
        <v>138</v>
      </c>
      <c r="S10" s="26"/>
    </row>
    <row r="11" spans="1:19" s="31" customFormat="1" ht="18.75" customHeight="1" x14ac:dyDescent="0.2">
      <c r="A11" s="30" t="s">
        <v>36</v>
      </c>
      <c r="B11" s="30"/>
      <c r="C11" s="30"/>
      <c r="D11" s="30"/>
      <c r="E11" s="30"/>
      <c r="G11" s="21"/>
      <c r="H11" s="21"/>
      <c r="I11" s="22"/>
      <c r="J11" s="21"/>
      <c r="K11" s="23"/>
      <c r="L11" s="23"/>
      <c r="M11" s="24"/>
      <c r="N11" s="23"/>
      <c r="O11" s="23"/>
      <c r="P11" s="23"/>
      <c r="Q11" s="32">
        <v>15</v>
      </c>
      <c r="R11" s="32">
        <v>6</v>
      </c>
      <c r="S11" s="26"/>
    </row>
    <row r="12" spans="1:19" s="37" customFormat="1" x14ac:dyDescent="0.2">
      <c r="A12" s="33">
        <v>1</v>
      </c>
      <c r="B12" s="34" t="s">
        <v>133</v>
      </c>
      <c r="C12" s="35" t="s">
        <v>38</v>
      </c>
      <c r="D12" s="35">
        <v>1641262232</v>
      </c>
      <c r="E12" s="36" t="s">
        <v>68</v>
      </c>
      <c r="F12" s="37">
        <f>MATCH(D12,Данные!$D$1:$D$65536,0)</f>
        <v>32</v>
      </c>
      <c r="G12" s="38">
        <v>210</v>
      </c>
      <c r="H12" s="38">
        <f>IF(I12 &gt; 0, MAX(I$12:I$42) / I12, 0)</f>
        <v>1</v>
      </c>
      <c r="I12" s="38">
        <v>21</v>
      </c>
      <c r="J12" s="38">
        <f>G12*H12</f>
        <v>210</v>
      </c>
      <c r="K12" s="39">
        <v>20</v>
      </c>
      <c r="L12" s="39">
        <v>2</v>
      </c>
      <c r="M12" s="39">
        <f>IF(L12 &gt; 0,K12/L12,0)</f>
        <v>10</v>
      </c>
      <c r="N12" s="40">
        <f>MIN($Q12:R12)</f>
        <v>10</v>
      </c>
      <c r="O12" s="39"/>
      <c r="P12" s="40">
        <v>2</v>
      </c>
      <c r="Q12" s="40">
        <v>10</v>
      </c>
      <c r="R12" s="40">
        <v>10</v>
      </c>
      <c r="S12" s="41">
        <v>1</v>
      </c>
    </row>
    <row r="13" spans="1:19" s="37" customFormat="1" x14ac:dyDescent="0.2">
      <c r="A13" s="42" t="s">
        <v>139</v>
      </c>
      <c r="B13" s="34" t="s">
        <v>93</v>
      </c>
      <c r="C13" s="35" t="s">
        <v>39</v>
      </c>
      <c r="D13" s="35">
        <v>1642259565</v>
      </c>
      <c r="E13" s="36" t="s">
        <v>68</v>
      </c>
      <c r="F13" s="37">
        <f>MATCH(D13,Данные!$D$1:$D$65536,0)</f>
        <v>12</v>
      </c>
      <c r="G13" s="38">
        <v>204</v>
      </c>
      <c r="H13" s="38">
        <f>IF(I13 &gt; 0, MAX(I$12:I$42) / I13, 0)</f>
        <v>1</v>
      </c>
      <c r="I13" s="38">
        <v>21</v>
      </c>
      <c r="J13" s="38">
        <f>G13*H13</f>
        <v>204</v>
      </c>
      <c r="K13" s="39">
        <v>19</v>
      </c>
      <c r="L13" s="39">
        <v>2</v>
      </c>
      <c r="M13" s="39">
        <f>IF(L13 &gt; 0,K13/L13,0)</f>
        <v>9.5</v>
      </c>
      <c r="N13" s="40">
        <f>MIN($Q13:R13)</f>
        <v>9</v>
      </c>
      <c r="O13" s="39"/>
      <c r="P13" s="40">
        <v>2</v>
      </c>
      <c r="Q13" s="40">
        <v>10</v>
      </c>
      <c r="R13" s="40">
        <v>9</v>
      </c>
      <c r="S13" s="41">
        <v>2</v>
      </c>
    </row>
    <row r="14" spans="1:19" s="37" customFormat="1" x14ac:dyDescent="0.2">
      <c r="A14" s="43"/>
      <c r="B14" s="34" t="s">
        <v>78</v>
      </c>
      <c r="C14" s="35" t="s">
        <v>57</v>
      </c>
      <c r="D14" s="35">
        <v>1940278090</v>
      </c>
      <c r="E14" s="36" t="s">
        <v>68</v>
      </c>
      <c r="F14" s="37">
        <f>MATCH(D14,Данные!$D$1:$D$65536,0)</f>
        <v>5</v>
      </c>
      <c r="G14" s="38">
        <v>204</v>
      </c>
      <c r="H14" s="38">
        <f>IF(I14 &gt; 0, MAX(I$12:I$42) / I14, 0)</f>
        <v>1</v>
      </c>
      <c r="I14" s="38">
        <v>21</v>
      </c>
      <c r="J14" s="38">
        <f>G14*H14</f>
        <v>204</v>
      </c>
      <c r="K14" s="39">
        <v>19</v>
      </c>
      <c r="L14" s="39">
        <v>2</v>
      </c>
      <c r="M14" s="39">
        <f>IF(L14 &gt; 0,K14/L14,0)</f>
        <v>9.5</v>
      </c>
      <c r="N14" s="40">
        <f>MIN($Q14:R14)</f>
        <v>9</v>
      </c>
      <c r="O14" s="39"/>
      <c r="P14" s="40">
        <v>2</v>
      </c>
      <c r="Q14" s="40">
        <v>10</v>
      </c>
      <c r="R14" s="40">
        <v>9</v>
      </c>
      <c r="S14" s="41">
        <v>3</v>
      </c>
    </row>
    <row r="15" spans="1:19" s="37" customFormat="1" x14ac:dyDescent="0.2">
      <c r="A15" s="42" t="s">
        <v>140</v>
      </c>
      <c r="B15" s="34" t="s">
        <v>129</v>
      </c>
      <c r="C15" s="35" t="s">
        <v>45</v>
      </c>
      <c r="D15" s="35">
        <v>1641262273</v>
      </c>
      <c r="E15" s="36" t="s">
        <v>68</v>
      </c>
      <c r="F15" s="37">
        <f>MATCH(D15,Данные!$D$1:$D$65536,0)</f>
        <v>30</v>
      </c>
      <c r="G15" s="38">
        <v>198</v>
      </c>
      <c r="H15" s="38">
        <f>IF(I15 &gt; 0, MAX(I$12:I$42) / I15, 0)</f>
        <v>1</v>
      </c>
      <c r="I15" s="38">
        <v>21</v>
      </c>
      <c r="J15" s="38">
        <f>G15*H15</f>
        <v>198</v>
      </c>
      <c r="K15" s="39">
        <v>18</v>
      </c>
      <c r="L15" s="39">
        <v>2</v>
      </c>
      <c r="M15" s="39">
        <f>IF(L15 &gt; 0,K15/L15,0)</f>
        <v>9</v>
      </c>
      <c r="N15" s="40">
        <f>MIN($Q15:R15)</f>
        <v>8</v>
      </c>
      <c r="O15" s="39"/>
      <c r="P15" s="40">
        <v>2</v>
      </c>
      <c r="Q15" s="40">
        <v>10</v>
      </c>
      <c r="R15" s="40">
        <v>8</v>
      </c>
      <c r="S15" s="41">
        <v>4</v>
      </c>
    </row>
    <row r="16" spans="1:19" s="37" customFormat="1" x14ac:dyDescent="0.2">
      <c r="A16" s="43"/>
      <c r="B16" s="34" t="s">
        <v>121</v>
      </c>
      <c r="C16" s="35" t="s">
        <v>49</v>
      </c>
      <c r="D16" s="35">
        <v>1641262327</v>
      </c>
      <c r="E16" s="36" t="s">
        <v>68</v>
      </c>
      <c r="F16" s="37">
        <f>MATCH(D16,Данные!$D$1:$D$65536,0)</f>
        <v>26</v>
      </c>
      <c r="G16" s="38">
        <v>198</v>
      </c>
      <c r="H16" s="38">
        <f>IF(I16 &gt; 0, MAX(I$12:I$42) / I16, 0)</f>
        <v>1</v>
      </c>
      <c r="I16" s="38">
        <v>21</v>
      </c>
      <c r="J16" s="38">
        <f>G16*H16</f>
        <v>198</v>
      </c>
      <c r="K16" s="39">
        <v>18</v>
      </c>
      <c r="L16" s="39">
        <v>2</v>
      </c>
      <c r="M16" s="39">
        <f>IF(L16 &gt; 0,K16/L16,0)</f>
        <v>9</v>
      </c>
      <c r="N16" s="40">
        <f>MIN($Q16:R16)</f>
        <v>8</v>
      </c>
      <c r="O16" s="39"/>
      <c r="P16" s="40">
        <v>2</v>
      </c>
      <c r="Q16" s="40">
        <v>10</v>
      </c>
      <c r="R16" s="40">
        <v>8</v>
      </c>
      <c r="S16" s="41">
        <v>5</v>
      </c>
    </row>
    <row r="17" spans="1:19" s="37" customFormat="1" x14ac:dyDescent="0.2">
      <c r="A17" s="43"/>
      <c r="B17" s="34" t="s">
        <v>119</v>
      </c>
      <c r="C17" s="35" t="s">
        <v>51</v>
      </c>
      <c r="D17" s="35">
        <v>1641262340</v>
      </c>
      <c r="E17" s="36" t="s">
        <v>68</v>
      </c>
      <c r="F17" s="37">
        <f>MATCH(D17,Данные!$D$1:$D$65536,0)</f>
        <v>25</v>
      </c>
      <c r="G17" s="38">
        <v>198</v>
      </c>
      <c r="H17" s="38">
        <f>IF(I17 &gt; 0, MAX(I$12:I$42) / I17, 0)</f>
        <v>1</v>
      </c>
      <c r="I17" s="38">
        <v>21</v>
      </c>
      <c r="J17" s="38">
        <f>G17*H17</f>
        <v>198</v>
      </c>
      <c r="K17" s="39">
        <v>18</v>
      </c>
      <c r="L17" s="39">
        <v>2</v>
      </c>
      <c r="M17" s="39">
        <f>IF(L17 &gt; 0,K17/L17,0)</f>
        <v>9</v>
      </c>
      <c r="N17" s="40">
        <f>MIN($Q17:R17)</f>
        <v>8</v>
      </c>
      <c r="O17" s="39"/>
      <c r="P17" s="40">
        <v>2</v>
      </c>
      <c r="Q17" s="40">
        <v>10</v>
      </c>
      <c r="R17" s="40">
        <v>8</v>
      </c>
      <c r="S17" s="41">
        <v>6</v>
      </c>
    </row>
    <row r="18" spans="1:19" s="37" customFormat="1" x14ac:dyDescent="0.2">
      <c r="A18" s="43"/>
      <c r="B18" s="34" t="s">
        <v>105</v>
      </c>
      <c r="C18" s="35" t="s">
        <v>61</v>
      </c>
      <c r="D18" s="35">
        <v>1641262490</v>
      </c>
      <c r="E18" s="36" t="s">
        <v>68</v>
      </c>
      <c r="F18" s="37">
        <f>MATCH(D18,Данные!$D$1:$D$65536,0)</f>
        <v>18</v>
      </c>
      <c r="G18" s="38">
        <v>198</v>
      </c>
      <c r="H18" s="38">
        <f>IF(I18 &gt; 0, MAX(I$12:I$42) / I18, 0)</f>
        <v>1</v>
      </c>
      <c r="I18" s="38">
        <v>21</v>
      </c>
      <c r="J18" s="38">
        <f>G18*H18</f>
        <v>198</v>
      </c>
      <c r="K18" s="39">
        <v>18</v>
      </c>
      <c r="L18" s="39">
        <v>2</v>
      </c>
      <c r="M18" s="39">
        <f>IF(L18 &gt; 0,K18/L18,0)</f>
        <v>9</v>
      </c>
      <c r="N18" s="40">
        <f>MIN($Q18:R18)</f>
        <v>8</v>
      </c>
      <c r="O18" s="39"/>
      <c r="P18" s="40">
        <v>2</v>
      </c>
      <c r="Q18" s="40">
        <v>10</v>
      </c>
      <c r="R18" s="40">
        <v>8</v>
      </c>
      <c r="S18" s="41">
        <v>7</v>
      </c>
    </row>
    <row r="19" spans="1:19" s="37" customFormat="1" x14ac:dyDescent="0.2">
      <c r="A19" s="42" t="s">
        <v>141</v>
      </c>
      <c r="B19" s="34" t="s">
        <v>83</v>
      </c>
      <c r="C19" s="35" t="s">
        <v>40</v>
      </c>
      <c r="D19" s="35">
        <v>1656763879</v>
      </c>
      <c r="E19" s="36" t="s">
        <v>68</v>
      </c>
      <c r="F19" s="37">
        <f>MATCH(D19,Данные!$D$1:$D$65536,0)</f>
        <v>7</v>
      </c>
      <c r="G19" s="38">
        <v>192</v>
      </c>
      <c r="H19" s="38">
        <f>IF(I19 &gt; 0, MAX(I$12:I$42) / I19, 0)</f>
        <v>1</v>
      </c>
      <c r="I19" s="38">
        <v>21</v>
      </c>
      <c r="J19" s="38">
        <f>G19*H19</f>
        <v>192</v>
      </c>
      <c r="K19" s="39">
        <v>17</v>
      </c>
      <c r="L19" s="39">
        <v>2</v>
      </c>
      <c r="M19" s="39">
        <f>IF(L19 &gt; 0,K19/L19,0)</f>
        <v>8.5</v>
      </c>
      <c r="N19" s="40">
        <f>MIN($Q19:R19)</f>
        <v>7</v>
      </c>
      <c r="O19" s="39"/>
      <c r="P19" s="40">
        <v>2</v>
      </c>
      <c r="Q19" s="40">
        <v>10</v>
      </c>
      <c r="R19" s="40">
        <v>7</v>
      </c>
      <c r="S19" s="41">
        <v>8</v>
      </c>
    </row>
    <row r="20" spans="1:19" s="37" customFormat="1" x14ac:dyDescent="0.2">
      <c r="A20" s="43"/>
      <c r="B20" s="34" t="s">
        <v>89</v>
      </c>
      <c r="C20" s="35" t="s">
        <v>41</v>
      </c>
      <c r="D20" s="35">
        <v>1642259591</v>
      </c>
      <c r="E20" s="36" t="s">
        <v>68</v>
      </c>
      <c r="F20" s="37">
        <f>MATCH(D20,Данные!$D$1:$D$65536,0)</f>
        <v>10</v>
      </c>
      <c r="G20" s="38">
        <v>192</v>
      </c>
      <c r="H20" s="38">
        <f>IF(I20 &gt; 0, MAX(I$12:I$42) / I20, 0)</f>
        <v>1</v>
      </c>
      <c r="I20" s="38">
        <v>21</v>
      </c>
      <c r="J20" s="38">
        <f>G20*H20</f>
        <v>192</v>
      </c>
      <c r="K20" s="39">
        <v>17</v>
      </c>
      <c r="L20" s="39">
        <v>2</v>
      </c>
      <c r="M20" s="39">
        <f>IF(L20 &gt; 0,K20/L20,0)</f>
        <v>8.5</v>
      </c>
      <c r="N20" s="40">
        <f>MIN($Q20:R20)</f>
        <v>7</v>
      </c>
      <c r="O20" s="39"/>
      <c r="P20" s="40">
        <v>2</v>
      </c>
      <c r="Q20" s="40">
        <v>10</v>
      </c>
      <c r="R20" s="40">
        <v>7</v>
      </c>
      <c r="S20" s="41">
        <v>9</v>
      </c>
    </row>
    <row r="21" spans="1:19" s="37" customFormat="1" x14ac:dyDescent="0.2">
      <c r="A21" s="43"/>
      <c r="B21" s="34" t="s">
        <v>135</v>
      </c>
      <c r="C21" s="35" t="s">
        <v>50</v>
      </c>
      <c r="D21" s="35">
        <v>1637114342</v>
      </c>
      <c r="E21" s="36" t="s">
        <v>68</v>
      </c>
      <c r="F21" s="37">
        <f>MATCH(D21,Данные!$D$1:$D$65536,0)</f>
        <v>33</v>
      </c>
      <c r="G21" s="38">
        <v>192</v>
      </c>
      <c r="H21" s="38">
        <f>IF(I21 &gt; 0, MAX(I$12:I$42) / I21, 0)</f>
        <v>1</v>
      </c>
      <c r="I21" s="38">
        <v>21</v>
      </c>
      <c r="J21" s="38">
        <f>G21*H21</f>
        <v>192</v>
      </c>
      <c r="K21" s="39">
        <v>17</v>
      </c>
      <c r="L21" s="39">
        <v>2</v>
      </c>
      <c r="M21" s="39">
        <f>IF(L21 &gt; 0,K21/L21,0)</f>
        <v>8.5</v>
      </c>
      <c r="N21" s="40">
        <f>MIN($Q21:R21)</f>
        <v>7</v>
      </c>
      <c r="O21" s="39"/>
      <c r="P21" s="40">
        <v>2</v>
      </c>
      <c r="Q21" s="40">
        <v>10</v>
      </c>
      <c r="R21" s="40">
        <v>7</v>
      </c>
      <c r="S21" s="41">
        <v>10</v>
      </c>
    </row>
    <row r="22" spans="1:19" s="37" customFormat="1" x14ac:dyDescent="0.2">
      <c r="A22" s="43"/>
      <c r="B22" s="34" t="s">
        <v>111</v>
      </c>
      <c r="C22" s="35" t="s">
        <v>54</v>
      </c>
      <c r="D22" s="35">
        <v>1641262437</v>
      </c>
      <c r="E22" s="36" t="s">
        <v>68</v>
      </c>
      <c r="F22" s="37">
        <f>MATCH(D22,Данные!$D$1:$D$65536,0)</f>
        <v>21</v>
      </c>
      <c r="G22" s="38">
        <v>192</v>
      </c>
      <c r="H22" s="38">
        <f>IF(I22 &gt; 0, MAX(I$12:I$42) / I22, 0)</f>
        <v>1</v>
      </c>
      <c r="I22" s="38">
        <v>21</v>
      </c>
      <c r="J22" s="38">
        <f>G22*H22</f>
        <v>192</v>
      </c>
      <c r="K22" s="39">
        <v>17</v>
      </c>
      <c r="L22" s="39">
        <v>2</v>
      </c>
      <c r="M22" s="39">
        <f>IF(L22 &gt; 0,K22/L22,0)</f>
        <v>8.5</v>
      </c>
      <c r="N22" s="40">
        <f>MIN($Q22:R22)</f>
        <v>7</v>
      </c>
      <c r="O22" s="39"/>
      <c r="P22" s="40">
        <v>2</v>
      </c>
      <c r="Q22" s="40">
        <v>10</v>
      </c>
      <c r="R22" s="40">
        <v>7</v>
      </c>
      <c r="S22" s="41">
        <v>11</v>
      </c>
    </row>
    <row r="23" spans="1:19" s="37" customFormat="1" x14ac:dyDescent="0.2">
      <c r="A23" s="43"/>
      <c r="B23" s="34" t="s">
        <v>109</v>
      </c>
      <c r="C23" s="35" t="s">
        <v>55</v>
      </c>
      <c r="D23" s="35">
        <v>1641262450</v>
      </c>
      <c r="E23" s="36" t="s">
        <v>68</v>
      </c>
      <c r="F23" s="37">
        <f>MATCH(D23,Данные!$D$1:$D$65536,0)</f>
        <v>20</v>
      </c>
      <c r="G23" s="38">
        <v>192</v>
      </c>
      <c r="H23" s="38">
        <f>IF(I23 &gt; 0, MAX(I$12:I$42) / I23, 0)</f>
        <v>1</v>
      </c>
      <c r="I23" s="38">
        <v>21</v>
      </c>
      <c r="J23" s="38">
        <f>G23*H23</f>
        <v>192</v>
      </c>
      <c r="K23" s="39">
        <v>17</v>
      </c>
      <c r="L23" s="39">
        <v>2</v>
      </c>
      <c r="M23" s="39">
        <f>IF(L23 &gt; 0,K23/L23,0)</f>
        <v>8.5</v>
      </c>
      <c r="N23" s="40">
        <f>MIN($Q23:R23)</f>
        <v>7</v>
      </c>
      <c r="O23" s="39"/>
      <c r="P23" s="40">
        <v>2</v>
      </c>
      <c r="Q23" s="40">
        <v>10</v>
      </c>
      <c r="R23" s="40">
        <v>7</v>
      </c>
      <c r="S23" s="41">
        <v>12</v>
      </c>
    </row>
    <row r="24" spans="1:19" s="37" customFormat="1" x14ac:dyDescent="0.2">
      <c r="A24" s="43"/>
      <c r="B24" s="34" t="s">
        <v>70</v>
      </c>
      <c r="C24" s="35" t="s">
        <v>59</v>
      </c>
      <c r="D24" s="35">
        <v>1637620754</v>
      </c>
      <c r="E24" s="36" t="s">
        <v>68</v>
      </c>
      <c r="F24" s="37">
        <f>MATCH(D24,Данные!$D$1:$D$65536,0)</f>
        <v>3</v>
      </c>
      <c r="G24" s="38">
        <v>192</v>
      </c>
      <c r="H24" s="38">
        <f>IF(I24 &gt; 0, MAX(I$12:I$42) / I24, 0)</f>
        <v>1</v>
      </c>
      <c r="I24" s="38">
        <v>21</v>
      </c>
      <c r="J24" s="38">
        <f>G24*H24</f>
        <v>192</v>
      </c>
      <c r="K24" s="39">
        <v>17</v>
      </c>
      <c r="L24" s="39">
        <v>2</v>
      </c>
      <c r="M24" s="39">
        <f>IF(L24 &gt; 0,K24/L24,0)</f>
        <v>8.5</v>
      </c>
      <c r="N24" s="40">
        <f>MIN($Q24:R24)</f>
        <v>7</v>
      </c>
      <c r="O24" s="39"/>
      <c r="P24" s="40">
        <v>2</v>
      </c>
      <c r="Q24" s="40">
        <v>10</v>
      </c>
      <c r="R24" s="40">
        <v>7</v>
      </c>
      <c r="S24" s="41">
        <v>13</v>
      </c>
    </row>
    <row r="25" spans="1:19" s="37" customFormat="1" x14ac:dyDescent="0.2">
      <c r="A25" s="43"/>
      <c r="B25" s="34" t="s">
        <v>113</v>
      </c>
      <c r="C25" s="35" t="s">
        <v>66</v>
      </c>
      <c r="D25" s="35">
        <v>1641262424</v>
      </c>
      <c r="E25" s="36" t="s">
        <v>68</v>
      </c>
      <c r="F25" s="37">
        <f>MATCH(D25,Данные!$D$1:$D$65536,0)</f>
        <v>22</v>
      </c>
      <c r="G25" s="38">
        <v>192</v>
      </c>
      <c r="H25" s="38">
        <f>IF(I25 &gt; 0, MAX(I$12:I$42) / I25, 0)</f>
        <v>1</v>
      </c>
      <c r="I25" s="38">
        <v>21</v>
      </c>
      <c r="J25" s="38">
        <f>G25*H25</f>
        <v>192</v>
      </c>
      <c r="K25" s="39">
        <v>17</v>
      </c>
      <c r="L25" s="39">
        <v>2</v>
      </c>
      <c r="M25" s="39">
        <f>IF(L25 &gt; 0,K25/L25,0)</f>
        <v>8.5</v>
      </c>
      <c r="N25" s="40">
        <f>MIN($Q25:R25)</f>
        <v>7</v>
      </c>
      <c r="O25" s="39"/>
      <c r="P25" s="40">
        <v>2</v>
      </c>
      <c r="Q25" s="40">
        <v>10</v>
      </c>
      <c r="R25" s="40">
        <v>7</v>
      </c>
      <c r="S25" s="41">
        <v>14</v>
      </c>
    </row>
    <row r="26" spans="1:19" s="37" customFormat="1" x14ac:dyDescent="0.2">
      <c r="A26" s="33">
        <v>15</v>
      </c>
      <c r="B26" s="34" t="s">
        <v>127</v>
      </c>
      <c r="C26" s="35" t="s">
        <v>46</v>
      </c>
      <c r="D26" s="35">
        <v>1641262286</v>
      </c>
      <c r="E26" s="36" t="s">
        <v>68</v>
      </c>
      <c r="F26" s="37">
        <f>MATCH(D26,Данные!$D$1:$D$65536,0)</f>
        <v>29</v>
      </c>
      <c r="G26" s="38">
        <v>189</v>
      </c>
      <c r="H26" s="38">
        <f>IF(I26 &gt; 0, MAX(I$12:I$42) / I26, 0)</f>
        <v>1</v>
      </c>
      <c r="I26" s="38">
        <v>21</v>
      </c>
      <c r="J26" s="38">
        <f>G26*H26</f>
        <v>189</v>
      </c>
      <c r="K26" s="39">
        <v>18</v>
      </c>
      <c r="L26" s="39">
        <v>2</v>
      </c>
      <c r="M26" s="39">
        <f>IF(L26 &gt; 0,K26/L26,0)</f>
        <v>9</v>
      </c>
      <c r="N26" s="40">
        <f>MIN($Q26:R26)</f>
        <v>9</v>
      </c>
      <c r="O26" s="39"/>
      <c r="P26" s="40">
        <v>2</v>
      </c>
      <c r="Q26" s="40">
        <v>9</v>
      </c>
      <c r="R26" s="40">
        <v>9</v>
      </c>
      <c r="S26" s="41">
        <v>15</v>
      </c>
    </row>
    <row r="27" spans="1:19" s="37" customFormat="1" x14ac:dyDescent="0.2">
      <c r="A27" s="42" t="s">
        <v>142</v>
      </c>
      <c r="B27" s="34" t="s">
        <v>125</v>
      </c>
      <c r="C27" s="35" t="s">
        <v>47</v>
      </c>
      <c r="D27" s="35">
        <v>1641262300</v>
      </c>
      <c r="E27" s="36" t="s">
        <v>68</v>
      </c>
      <c r="F27" s="37">
        <f>MATCH(D27,Данные!$D$1:$D$65536,0)</f>
        <v>28</v>
      </c>
      <c r="G27" s="38">
        <v>186</v>
      </c>
      <c r="H27" s="38">
        <f>IF(I27 &gt; 0, MAX(I$12:I$42) / I27, 0)</f>
        <v>1</v>
      </c>
      <c r="I27" s="38">
        <v>21</v>
      </c>
      <c r="J27" s="38">
        <f>G27*H27</f>
        <v>186</v>
      </c>
      <c r="K27" s="39">
        <v>16</v>
      </c>
      <c r="L27" s="39">
        <v>2</v>
      </c>
      <c r="M27" s="39">
        <f>IF(L27 &gt; 0,K27/L27,0)</f>
        <v>8</v>
      </c>
      <c r="N27" s="40">
        <f>MIN($Q27:R27)</f>
        <v>6</v>
      </c>
      <c r="O27" s="39"/>
      <c r="P27" s="40">
        <v>2</v>
      </c>
      <c r="Q27" s="40">
        <v>10</v>
      </c>
      <c r="R27" s="40">
        <v>6</v>
      </c>
      <c r="S27" s="41">
        <v>16</v>
      </c>
    </row>
    <row r="28" spans="1:19" s="37" customFormat="1" x14ac:dyDescent="0.2">
      <c r="A28" s="43"/>
      <c r="B28" s="34" t="s">
        <v>115</v>
      </c>
      <c r="C28" s="35" t="s">
        <v>53</v>
      </c>
      <c r="D28" s="35">
        <v>1641262379</v>
      </c>
      <c r="E28" s="36" t="s">
        <v>68</v>
      </c>
      <c r="F28" s="37">
        <f>MATCH(D28,Данные!$D$1:$D$65536,0)</f>
        <v>23</v>
      </c>
      <c r="G28" s="38">
        <v>186</v>
      </c>
      <c r="H28" s="38">
        <f>IF(I28 &gt; 0, MAX(I$12:I$42) / I28, 0)</f>
        <v>1</v>
      </c>
      <c r="I28" s="38">
        <v>21</v>
      </c>
      <c r="J28" s="38">
        <f>G28*H28</f>
        <v>186</v>
      </c>
      <c r="K28" s="39">
        <v>16</v>
      </c>
      <c r="L28" s="39">
        <v>2</v>
      </c>
      <c r="M28" s="39">
        <f>IF(L28 &gt; 0,K28/L28,0)</f>
        <v>8</v>
      </c>
      <c r="N28" s="40">
        <f>MIN($Q28:R28)</f>
        <v>6</v>
      </c>
      <c r="O28" s="39"/>
      <c r="P28" s="40">
        <v>2</v>
      </c>
      <c r="Q28" s="40">
        <v>10</v>
      </c>
      <c r="R28" s="40">
        <v>6</v>
      </c>
      <c r="S28" s="41">
        <v>17</v>
      </c>
    </row>
    <row r="29" spans="1:19" s="37" customFormat="1" x14ac:dyDescent="0.2">
      <c r="A29" s="43"/>
      <c r="B29" s="34" t="s">
        <v>81</v>
      </c>
      <c r="C29" s="35" t="s">
        <v>58</v>
      </c>
      <c r="D29" s="35">
        <v>1656463524</v>
      </c>
      <c r="E29" s="36" t="s">
        <v>68</v>
      </c>
      <c r="F29" s="37">
        <f>MATCH(D29,Данные!$D$1:$D$65536,0)</f>
        <v>6</v>
      </c>
      <c r="G29" s="38">
        <v>186</v>
      </c>
      <c r="H29" s="38">
        <f>IF(I29 &gt; 0, MAX(I$12:I$42) / I29, 0)</f>
        <v>1</v>
      </c>
      <c r="I29" s="38">
        <v>21</v>
      </c>
      <c r="J29" s="38">
        <f>G29*H29</f>
        <v>186</v>
      </c>
      <c r="K29" s="39">
        <v>16</v>
      </c>
      <c r="L29" s="39">
        <v>2</v>
      </c>
      <c r="M29" s="39">
        <f>IF(L29 &gt; 0,K29/L29,0)</f>
        <v>8</v>
      </c>
      <c r="N29" s="40">
        <f>MIN($Q29:R29)</f>
        <v>6</v>
      </c>
      <c r="O29" s="39"/>
      <c r="P29" s="40">
        <v>2</v>
      </c>
      <c r="Q29" s="40">
        <v>10</v>
      </c>
      <c r="R29" s="40">
        <v>6</v>
      </c>
      <c r="S29" s="41">
        <v>18</v>
      </c>
    </row>
    <row r="30" spans="1:19" s="37" customFormat="1" x14ac:dyDescent="0.2">
      <c r="A30" s="43"/>
      <c r="B30" s="34" t="s">
        <v>87</v>
      </c>
      <c r="C30" s="35" t="s">
        <v>67</v>
      </c>
      <c r="D30" s="35">
        <v>1642259604</v>
      </c>
      <c r="E30" s="36" t="s">
        <v>68</v>
      </c>
      <c r="F30" s="37">
        <f>MATCH(D30,Данные!$D$1:$D$65536,0)</f>
        <v>9</v>
      </c>
      <c r="G30" s="38">
        <v>186</v>
      </c>
      <c r="H30" s="38">
        <f>IF(I30 &gt; 0, MAX(I$12:I$42) / I30, 0)</f>
        <v>1</v>
      </c>
      <c r="I30" s="38">
        <v>21</v>
      </c>
      <c r="J30" s="38">
        <f>G30*H30</f>
        <v>186</v>
      </c>
      <c r="K30" s="39">
        <v>16</v>
      </c>
      <c r="L30" s="39">
        <v>2</v>
      </c>
      <c r="M30" s="39">
        <f>IF(L30 &gt; 0,K30/L30,0)</f>
        <v>8</v>
      </c>
      <c r="N30" s="40">
        <f>MIN($Q30:R30)</f>
        <v>6</v>
      </c>
      <c r="O30" s="39"/>
      <c r="P30" s="40">
        <v>2</v>
      </c>
      <c r="Q30" s="40">
        <v>10</v>
      </c>
      <c r="R30" s="40">
        <v>6</v>
      </c>
      <c r="S30" s="41">
        <v>19</v>
      </c>
    </row>
    <row r="31" spans="1:19" s="37" customFormat="1" x14ac:dyDescent="0.2">
      <c r="A31" s="42" t="s">
        <v>143</v>
      </c>
      <c r="B31" s="34" t="s">
        <v>85</v>
      </c>
      <c r="C31" s="35" t="s">
        <v>37</v>
      </c>
      <c r="D31" s="35">
        <v>1652650657</v>
      </c>
      <c r="E31" s="36" t="s">
        <v>68</v>
      </c>
      <c r="F31" s="37">
        <f>MATCH(D31,Данные!$D$1:$D$65536,0)</f>
        <v>8</v>
      </c>
      <c r="G31" s="38">
        <v>180</v>
      </c>
      <c r="H31" s="38">
        <f>IF(I31 &gt; 0, MAX(I$12:I$42) / I31, 0)</f>
        <v>1</v>
      </c>
      <c r="I31" s="38">
        <v>21</v>
      </c>
      <c r="J31" s="38">
        <f>G31*H31</f>
        <v>180</v>
      </c>
      <c r="K31" s="39">
        <v>15</v>
      </c>
      <c r="L31" s="39">
        <v>2</v>
      </c>
      <c r="M31" s="39">
        <f>IF(L31 &gt; 0,K31/L31,0)</f>
        <v>7.5</v>
      </c>
      <c r="N31" s="40">
        <f>MIN($Q31:R31)</f>
        <v>5</v>
      </c>
      <c r="O31" s="39"/>
      <c r="P31" s="40">
        <v>2</v>
      </c>
      <c r="Q31" s="40">
        <v>10</v>
      </c>
      <c r="R31" s="40">
        <v>5</v>
      </c>
      <c r="S31" s="41">
        <v>20</v>
      </c>
    </row>
    <row r="32" spans="1:19" s="37" customFormat="1" x14ac:dyDescent="0.2">
      <c r="A32" s="43"/>
      <c r="B32" s="34" t="s">
        <v>131</v>
      </c>
      <c r="C32" s="35" t="s">
        <v>44</v>
      </c>
      <c r="D32" s="35">
        <v>1641262246</v>
      </c>
      <c r="E32" s="36" t="s">
        <v>68</v>
      </c>
      <c r="F32" s="37">
        <f>MATCH(D32,Данные!$D$1:$D$65536,0)</f>
        <v>31</v>
      </c>
      <c r="G32" s="38">
        <v>180</v>
      </c>
      <c r="H32" s="38">
        <f>IF(I32 &gt; 0, MAX(I$12:I$42) / I32, 0)</f>
        <v>1</v>
      </c>
      <c r="I32" s="38">
        <v>21</v>
      </c>
      <c r="J32" s="38">
        <f>G32*H32</f>
        <v>180</v>
      </c>
      <c r="K32" s="39">
        <v>15</v>
      </c>
      <c r="L32" s="39">
        <v>2</v>
      </c>
      <c r="M32" s="39">
        <f>IF(L32 &gt; 0,K32/L32,0)</f>
        <v>7.5</v>
      </c>
      <c r="N32" s="40">
        <f>MIN($Q32:R32)</f>
        <v>5</v>
      </c>
      <c r="O32" s="39"/>
      <c r="P32" s="40">
        <v>2</v>
      </c>
      <c r="Q32" s="40">
        <v>10</v>
      </c>
      <c r="R32" s="40">
        <v>5</v>
      </c>
      <c r="S32" s="41">
        <v>21</v>
      </c>
    </row>
    <row r="33" spans="1:19" s="37" customFormat="1" x14ac:dyDescent="0.2">
      <c r="A33" s="43"/>
      <c r="B33" s="34" t="s">
        <v>107</v>
      </c>
      <c r="C33" s="35" t="s">
        <v>60</v>
      </c>
      <c r="D33" s="35">
        <v>1641262476</v>
      </c>
      <c r="E33" s="36" t="s">
        <v>68</v>
      </c>
      <c r="F33" s="37">
        <f>MATCH(D33,Данные!$D$1:$D$65536,0)</f>
        <v>19</v>
      </c>
      <c r="G33" s="38">
        <v>180</v>
      </c>
      <c r="H33" s="38">
        <f>IF(I33 &gt; 0, MAX(I$12:I$42) / I33, 0)</f>
        <v>1</v>
      </c>
      <c r="I33" s="38">
        <v>21</v>
      </c>
      <c r="J33" s="38">
        <f>G33*H33</f>
        <v>180</v>
      </c>
      <c r="K33" s="39">
        <v>15</v>
      </c>
      <c r="L33" s="39">
        <v>2</v>
      </c>
      <c r="M33" s="39">
        <f>IF(L33 &gt; 0,K33/L33,0)</f>
        <v>7.5</v>
      </c>
      <c r="N33" s="40">
        <f>MIN($Q33:R33)</f>
        <v>5</v>
      </c>
      <c r="O33" s="39"/>
      <c r="P33" s="40">
        <v>2</v>
      </c>
      <c r="Q33" s="40">
        <v>10</v>
      </c>
      <c r="R33" s="40">
        <v>5</v>
      </c>
      <c r="S33" s="41">
        <v>22</v>
      </c>
    </row>
    <row r="34" spans="1:19" s="37" customFormat="1" x14ac:dyDescent="0.2">
      <c r="A34" s="43"/>
      <c r="B34" s="34" t="s">
        <v>95</v>
      </c>
      <c r="C34" s="35" t="s">
        <v>63</v>
      </c>
      <c r="D34" s="35">
        <v>1642259552</v>
      </c>
      <c r="E34" s="36" t="s">
        <v>68</v>
      </c>
      <c r="F34" s="37">
        <f>MATCH(D34,Данные!$D$1:$D$65536,0)</f>
        <v>13</v>
      </c>
      <c r="G34" s="38">
        <v>180</v>
      </c>
      <c r="H34" s="38">
        <f>IF(I34 &gt; 0, MAX(I$12:I$42) / I34, 0)</f>
        <v>1</v>
      </c>
      <c r="I34" s="38">
        <v>21</v>
      </c>
      <c r="J34" s="38">
        <f>G34*H34</f>
        <v>180</v>
      </c>
      <c r="K34" s="39">
        <v>15</v>
      </c>
      <c r="L34" s="39">
        <v>2</v>
      </c>
      <c r="M34" s="39">
        <f>IF(L34 &gt; 0,K34/L34,0)</f>
        <v>7.5</v>
      </c>
      <c r="N34" s="40">
        <f>MIN($Q34:R34)</f>
        <v>5</v>
      </c>
      <c r="O34" s="39"/>
      <c r="P34" s="40">
        <v>2</v>
      </c>
      <c r="Q34" s="40">
        <v>10</v>
      </c>
      <c r="R34" s="40">
        <v>5</v>
      </c>
      <c r="S34" s="41">
        <v>23</v>
      </c>
    </row>
    <row r="35" spans="1:19" s="37" customFormat="1" x14ac:dyDescent="0.2">
      <c r="A35" s="33">
        <v>24</v>
      </c>
      <c r="B35" s="34" t="s">
        <v>97</v>
      </c>
      <c r="C35" s="35" t="s">
        <v>43</v>
      </c>
      <c r="D35" s="35">
        <v>1649354579</v>
      </c>
      <c r="E35" s="36" t="s">
        <v>68</v>
      </c>
      <c r="F35" s="37">
        <f>MATCH(D35,Данные!$D$1:$D$65536,0)</f>
        <v>14</v>
      </c>
      <c r="G35" s="38">
        <v>177</v>
      </c>
      <c r="H35" s="38">
        <f>IF(I35 &gt; 0, MAX(I$12:I$42) / I35, 0)</f>
        <v>1</v>
      </c>
      <c r="I35" s="38">
        <v>21</v>
      </c>
      <c r="J35" s="38">
        <f>G35*H35</f>
        <v>177</v>
      </c>
      <c r="K35" s="39">
        <v>16</v>
      </c>
      <c r="L35" s="39">
        <v>2</v>
      </c>
      <c r="M35" s="39">
        <f>IF(L35 &gt; 0,K35/L35,0)</f>
        <v>8</v>
      </c>
      <c r="N35" s="40">
        <f>MIN($Q35:R35)</f>
        <v>7</v>
      </c>
      <c r="O35" s="39"/>
      <c r="P35" s="40">
        <v>2</v>
      </c>
      <c r="Q35" s="40">
        <v>9</v>
      </c>
      <c r="R35" s="40">
        <v>7</v>
      </c>
      <c r="S35" s="41">
        <v>24</v>
      </c>
    </row>
    <row r="36" spans="1:19" s="37" customFormat="1" x14ac:dyDescent="0.2">
      <c r="A36" s="33">
        <v>25</v>
      </c>
      <c r="B36" s="34" t="s">
        <v>76</v>
      </c>
      <c r="C36" s="35" t="s">
        <v>56</v>
      </c>
      <c r="D36" s="35">
        <v>1641262463</v>
      </c>
      <c r="E36" s="36" t="s">
        <v>68</v>
      </c>
      <c r="F36" s="37">
        <f>MATCH(D36,Данные!$D$1:$D$65536,0)</f>
        <v>4</v>
      </c>
      <c r="G36" s="38">
        <v>171</v>
      </c>
      <c r="H36" s="38">
        <f>IF(I36 &gt; 0, MAX(I$12:I$42) / I36, 0)</f>
        <v>1</v>
      </c>
      <c r="I36" s="38">
        <v>21</v>
      </c>
      <c r="J36" s="38">
        <f>G36*H36</f>
        <v>171</v>
      </c>
      <c r="K36" s="39">
        <v>15</v>
      </c>
      <c r="L36" s="39">
        <v>2</v>
      </c>
      <c r="M36" s="39">
        <f>IF(L36 &gt; 0,K36/L36,0)</f>
        <v>7.5</v>
      </c>
      <c r="N36" s="40">
        <f>MIN($Q36:R36)</f>
        <v>6</v>
      </c>
      <c r="O36" s="39"/>
      <c r="P36" s="40">
        <v>2</v>
      </c>
      <c r="Q36" s="40">
        <v>9</v>
      </c>
      <c r="R36" s="40">
        <v>6</v>
      </c>
      <c r="S36" s="41">
        <v>25</v>
      </c>
    </row>
    <row r="37" spans="1:19" s="37" customFormat="1" x14ac:dyDescent="0.2">
      <c r="A37" s="33">
        <v>26</v>
      </c>
      <c r="B37" s="34" t="s">
        <v>99</v>
      </c>
      <c r="C37" s="35" t="s">
        <v>65</v>
      </c>
      <c r="D37" s="35">
        <v>1641262531</v>
      </c>
      <c r="E37" s="36" t="s">
        <v>68</v>
      </c>
      <c r="F37" s="37">
        <f>MATCH(D37,Данные!$D$1:$D$65536,0)</f>
        <v>15</v>
      </c>
      <c r="G37" s="38">
        <v>168</v>
      </c>
      <c r="H37" s="38">
        <f>IF(I37 &gt; 0, MAX(I$12:I$42) / I37, 0)</f>
        <v>1</v>
      </c>
      <c r="I37" s="38">
        <v>21</v>
      </c>
      <c r="J37" s="38">
        <f>G37*H37</f>
        <v>168</v>
      </c>
      <c r="K37" s="39">
        <v>16</v>
      </c>
      <c r="L37" s="39">
        <v>2</v>
      </c>
      <c r="M37" s="39">
        <f>IF(L37 &gt; 0,K37/L37,0)</f>
        <v>8</v>
      </c>
      <c r="N37" s="40">
        <f>MIN($Q37:R37)</f>
        <v>8</v>
      </c>
      <c r="O37" s="39"/>
      <c r="P37" s="40">
        <v>2</v>
      </c>
      <c r="Q37" s="40">
        <v>8</v>
      </c>
      <c r="R37" s="40">
        <v>8</v>
      </c>
      <c r="S37" s="41">
        <v>26</v>
      </c>
    </row>
    <row r="38" spans="1:19" s="37" customFormat="1" x14ac:dyDescent="0.2">
      <c r="A38" s="33">
        <v>27</v>
      </c>
      <c r="B38" s="34" t="s">
        <v>117</v>
      </c>
      <c r="C38" s="35" t="s">
        <v>52</v>
      </c>
      <c r="D38" s="35">
        <v>1641262353</v>
      </c>
      <c r="E38" s="36" t="s">
        <v>68</v>
      </c>
      <c r="F38" s="37">
        <f>MATCH(D38,Данные!$D$1:$D$65536,0)</f>
        <v>24</v>
      </c>
      <c r="G38" s="38">
        <v>156</v>
      </c>
      <c r="H38" s="38">
        <f>IF(I38 &gt; 0, MAX(I$12:I$42) / I38, 0)</f>
        <v>1</v>
      </c>
      <c r="I38" s="38">
        <v>21</v>
      </c>
      <c r="J38" s="38">
        <f>G38*H38</f>
        <v>156</v>
      </c>
      <c r="K38" s="39">
        <v>14</v>
      </c>
      <c r="L38" s="39">
        <v>2</v>
      </c>
      <c r="M38" s="39">
        <f>IF(L38 &gt; 0,K38/L38,0)</f>
        <v>7</v>
      </c>
      <c r="N38" s="40">
        <f>MIN($Q38:R38)</f>
        <v>6</v>
      </c>
      <c r="O38" s="39"/>
      <c r="P38" s="40">
        <v>2</v>
      </c>
      <c r="Q38" s="40">
        <v>8</v>
      </c>
      <c r="R38" s="40">
        <v>6</v>
      </c>
      <c r="S38" s="41">
        <v>27</v>
      </c>
    </row>
    <row r="39" spans="1:19" s="37" customFormat="1" x14ac:dyDescent="0.2">
      <c r="A39" s="33">
        <v>28</v>
      </c>
      <c r="B39" s="34" t="s">
        <v>103</v>
      </c>
      <c r="C39" s="35" t="s">
        <v>62</v>
      </c>
      <c r="D39" s="35">
        <v>1641262505</v>
      </c>
      <c r="E39" s="36" t="s">
        <v>68</v>
      </c>
      <c r="F39" s="37">
        <f>MATCH(D39,Данные!$D$1:$D$65536,0)</f>
        <v>17</v>
      </c>
      <c r="G39" s="38">
        <v>147</v>
      </c>
      <c r="H39" s="38">
        <f>IF(I39 &gt; 0, MAX(I$12:I$42) / I39, 0)</f>
        <v>1</v>
      </c>
      <c r="I39" s="38">
        <v>21</v>
      </c>
      <c r="J39" s="38">
        <f>G39*H39</f>
        <v>147</v>
      </c>
      <c r="K39" s="39">
        <v>14</v>
      </c>
      <c r="L39" s="39">
        <v>2</v>
      </c>
      <c r="M39" s="39">
        <f>IF(L39 &gt; 0,K39/L39,0)</f>
        <v>7</v>
      </c>
      <c r="N39" s="40">
        <f>MIN($Q39:R39)</f>
        <v>7</v>
      </c>
      <c r="O39" s="39"/>
      <c r="P39" s="40">
        <v>2</v>
      </c>
      <c r="Q39" s="40">
        <v>7</v>
      </c>
      <c r="R39" s="40">
        <v>7</v>
      </c>
      <c r="S39" s="41">
        <v>28</v>
      </c>
    </row>
    <row r="40" spans="1:19" s="37" customFormat="1" x14ac:dyDescent="0.2">
      <c r="A40" s="42" t="s">
        <v>144</v>
      </c>
      <c r="B40" s="34" t="s">
        <v>123</v>
      </c>
      <c r="C40" s="35" t="s">
        <v>48</v>
      </c>
      <c r="D40" s="35">
        <v>1641262313</v>
      </c>
      <c r="E40" s="36" t="s">
        <v>68</v>
      </c>
      <c r="F40" s="37">
        <f>MATCH(D40,Данные!$D$1:$D$65536,0)</f>
        <v>27</v>
      </c>
      <c r="G40" s="38">
        <v>141</v>
      </c>
      <c r="H40" s="38">
        <f>IF(I40 &gt; 0, MAX(I$12:I$42) / I40, 0)</f>
        <v>1</v>
      </c>
      <c r="I40" s="38">
        <v>21</v>
      </c>
      <c r="J40" s="38">
        <f>G40*H40</f>
        <v>141</v>
      </c>
      <c r="K40" s="39">
        <v>13</v>
      </c>
      <c r="L40" s="39">
        <v>2</v>
      </c>
      <c r="M40" s="39">
        <f>IF(L40 &gt; 0,K40/L40,0)</f>
        <v>6.5</v>
      </c>
      <c r="N40" s="40">
        <f>MIN($Q40:R40)</f>
        <v>6</v>
      </c>
      <c r="O40" s="39"/>
      <c r="P40" s="40">
        <v>2</v>
      </c>
      <c r="Q40" s="40">
        <v>7</v>
      </c>
      <c r="R40" s="40">
        <v>6</v>
      </c>
      <c r="S40" s="41">
        <v>29</v>
      </c>
    </row>
    <row r="41" spans="1:19" s="37" customFormat="1" x14ac:dyDescent="0.2">
      <c r="A41" s="43"/>
      <c r="B41" s="34" t="s">
        <v>101</v>
      </c>
      <c r="C41" s="35" t="s">
        <v>64</v>
      </c>
      <c r="D41" s="35">
        <v>1641262518</v>
      </c>
      <c r="E41" s="36" t="s">
        <v>68</v>
      </c>
      <c r="F41" s="37">
        <f>MATCH(D41,Данные!$D$1:$D$65536,0)</f>
        <v>16</v>
      </c>
      <c r="G41" s="38">
        <v>141</v>
      </c>
      <c r="H41" s="38">
        <f>IF(I41 &gt; 0, MAX(I$12:I$42) / I41, 0)</f>
        <v>1</v>
      </c>
      <c r="I41" s="38">
        <v>21</v>
      </c>
      <c r="J41" s="38">
        <f>G41*H41</f>
        <v>141</v>
      </c>
      <c r="K41" s="39">
        <v>13</v>
      </c>
      <c r="L41" s="39">
        <v>2</v>
      </c>
      <c r="M41" s="39">
        <f>IF(L41 &gt; 0,K41/L41,0)</f>
        <v>6.5</v>
      </c>
      <c r="N41" s="40">
        <f>MIN($Q41:R41)</f>
        <v>6</v>
      </c>
      <c r="O41" s="39"/>
      <c r="P41" s="40">
        <v>2</v>
      </c>
      <c r="Q41" s="40">
        <v>7</v>
      </c>
      <c r="R41" s="40">
        <v>6</v>
      </c>
      <c r="S41" s="41">
        <v>30</v>
      </c>
    </row>
    <row r="42" spans="1:19" s="37" customFormat="1" x14ac:dyDescent="0.2">
      <c r="A42" s="33">
        <v>31</v>
      </c>
      <c r="B42" s="34" t="s">
        <v>91</v>
      </c>
      <c r="C42" s="35" t="s">
        <v>42</v>
      </c>
      <c r="D42" s="35">
        <v>1642259578</v>
      </c>
      <c r="E42" s="36" t="s">
        <v>68</v>
      </c>
      <c r="F42" s="37">
        <f>MATCH(D42,Данные!$D$1:$D$65536,0)</f>
        <v>11</v>
      </c>
      <c r="G42" s="38">
        <v>120</v>
      </c>
      <c r="H42" s="38">
        <f>IF(I42 &gt; 0, MAX(I$12:I$42) / I42, 0)</f>
        <v>1</v>
      </c>
      <c r="I42" s="38">
        <v>21</v>
      </c>
      <c r="J42" s="38">
        <f>G42*H42</f>
        <v>120</v>
      </c>
      <c r="K42" s="39">
        <v>11</v>
      </c>
      <c r="L42" s="39">
        <v>2</v>
      </c>
      <c r="M42" s="39">
        <f>IF(L42 &gt; 0,K42/L42,0)</f>
        <v>5.5</v>
      </c>
      <c r="N42" s="40">
        <f>MIN($Q42:R42)</f>
        <v>5</v>
      </c>
      <c r="O42" s="39"/>
      <c r="P42" s="40">
        <v>2</v>
      </c>
      <c r="Q42" s="40">
        <v>6</v>
      </c>
      <c r="R42" s="40">
        <v>5</v>
      </c>
      <c r="S42" s="41">
        <v>31</v>
      </c>
    </row>
  </sheetData>
  <autoFilter ref="A10:S42"/>
  <mergeCells count="25">
    <mergeCell ref="A40:A41"/>
    <mergeCell ref="A13:A14"/>
    <mergeCell ref="A15:A18"/>
    <mergeCell ref="A19:A25"/>
    <mergeCell ref="A27:A30"/>
    <mergeCell ref="A31:A34"/>
    <mergeCell ref="M1:P1"/>
    <mergeCell ref="N8:N11"/>
    <mergeCell ref="L8:L11"/>
    <mergeCell ref="E8:E10"/>
    <mergeCell ref="M8:M11"/>
    <mergeCell ref="K8:K11"/>
    <mergeCell ref="M2:P3"/>
    <mergeCell ref="D8:D10"/>
    <mergeCell ref="I8:I11"/>
    <mergeCell ref="S8:S11"/>
    <mergeCell ref="A11:E11"/>
    <mergeCell ref="P8:P11"/>
    <mergeCell ref="G8:G11"/>
    <mergeCell ref="J8:J11"/>
    <mergeCell ref="A8:A10"/>
    <mergeCell ref="O8:O11"/>
    <mergeCell ref="H8:H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104775</xdr:colOff>
                <xdr:row>0</xdr:row>
                <xdr:rowOff>190500</xdr:rowOff>
              </from>
              <to>
                <xdr:col>15</xdr:col>
                <xdr:colOff>85725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4"/>
  <sheetViews>
    <sheetView workbookViewId="0"/>
  </sheetViews>
  <sheetFormatPr defaultRowHeight="12.75" x14ac:dyDescent="0.2"/>
  <cols>
    <col min="1" max="1" width="8.5703125" style="5" customWidth="1"/>
    <col min="2" max="2" width="5.5703125" style="5" customWidth="1"/>
    <col min="3" max="3" width="6.7109375" style="5" customWidth="1"/>
    <col min="4" max="4" width="9" style="5" bestFit="1" customWidth="1"/>
    <col min="5" max="5" width="20.28515625" style="1" customWidth="1"/>
    <col min="6" max="6" width="10.5703125" style="5" customWidth="1"/>
    <col min="7" max="7" width="44.5703125" style="1" customWidth="1"/>
    <col min="8" max="8" width="5.5703125" style="5" customWidth="1"/>
    <col min="9" max="9" width="9.5703125" style="5" customWidth="1"/>
    <col min="10" max="10" width="11.140625" style="5" customWidth="1"/>
    <col min="11" max="12" width="4.28515625" style="5" customWidth="1"/>
    <col min="13" max="13" width="5.7109375" style="5" customWidth="1"/>
    <col min="14" max="14" width="7" style="5" customWidth="1"/>
    <col min="15" max="15" width="5.42578125" style="5" customWidth="1"/>
    <col min="16" max="16" width="5" customWidth="1"/>
  </cols>
  <sheetData>
    <row r="1" spans="1:21" ht="92.25" customHeight="1" x14ac:dyDescent="0.2">
      <c r="A1" s="4" t="s">
        <v>2</v>
      </c>
      <c r="B1" s="4" t="s">
        <v>3</v>
      </c>
      <c r="C1" s="4" t="s">
        <v>1</v>
      </c>
      <c r="D1" s="4" t="s">
        <v>0</v>
      </c>
      <c r="E1" s="2" t="s">
        <v>23</v>
      </c>
      <c r="F1" s="4" t="s">
        <v>4</v>
      </c>
      <c r="G1" s="2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22</v>
      </c>
      <c r="Q1" s="4" t="s">
        <v>21</v>
      </c>
      <c r="R1" s="4" t="s">
        <v>20</v>
      </c>
      <c r="S1" s="4" t="s">
        <v>18</v>
      </c>
    </row>
    <row r="2" spans="1:21" x14ac:dyDescent="0.2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</row>
    <row r="3" spans="1:21" x14ac:dyDescent="0.2">
      <c r="A3" s="5">
        <v>1865959785</v>
      </c>
      <c r="B3" s="5">
        <v>10</v>
      </c>
      <c r="C3" s="5" t="s">
        <v>68</v>
      </c>
      <c r="D3" s="5">
        <v>1637620754</v>
      </c>
      <c r="E3" s="1" t="s">
        <v>69</v>
      </c>
      <c r="F3" s="5" t="s">
        <v>70</v>
      </c>
      <c r="H3" s="5">
        <v>15</v>
      </c>
      <c r="I3" s="5" t="s">
        <v>71</v>
      </c>
      <c r="J3" s="5" t="s">
        <v>72</v>
      </c>
      <c r="L3" s="5">
        <v>150</v>
      </c>
      <c r="M3" s="5">
        <v>15</v>
      </c>
      <c r="N3" s="5">
        <v>1</v>
      </c>
      <c r="O3" s="5">
        <v>1</v>
      </c>
      <c r="P3">
        <v>1753585919</v>
      </c>
      <c r="Q3">
        <v>4347</v>
      </c>
      <c r="S3" t="s">
        <v>73</v>
      </c>
      <c r="T3" t="s">
        <v>74</v>
      </c>
      <c r="U3">
        <f>MATCH(D3,Отчет!$D$1:$D$65536,0)</f>
        <v>24</v>
      </c>
    </row>
    <row r="4" spans="1:21" x14ac:dyDescent="0.2">
      <c r="A4" s="5">
        <v>1865959693</v>
      </c>
      <c r="B4" s="5">
        <v>9</v>
      </c>
      <c r="C4" s="5" t="s">
        <v>68</v>
      </c>
      <c r="D4" s="5">
        <v>1641262463</v>
      </c>
      <c r="E4" s="1" t="s">
        <v>75</v>
      </c>
      <c r="F4" s="5" t="s">
        <v>76</v>
      </c>
      <c r="H4" s="5">
        <v>15</v>
      </c>
      <c r="I4" s="5" t="s">
        <v>71</v>
      </c>
      <c r="J4" s="5" t="s">
        <v>72</v>
      </c>
      <c r="L4" s="5">
        <v>135</v>
      </c>
      <c r="M4" s="5">
        <v>15</v>
      </c>
      <c r="N4" s="5">
        <v>1</v>
      </c>
      <c r="O4" s="5">
        <v>1</v>
      </c>
      <c r="P4">
        <v>1753585919</v>
      </c>
      <c r="Q4">
        <v>4347</v>
      </c>
      <c r="S4" t="s">
        <v>73</v>
      </c>
      <c r="T4" t="s">
        <v>74</v>
      </c>
      <c r="U4">
        <f>MATCH(D4,Отчет!$D$1:$D$65536,0)</f>
        <v>36</v>
      </c>
    </row>
    <row r="5" spans="1:21" x14ac:dyDescent="0.2">
      <c r="A5" s="5">
        <v>1951049107</v>
      </c>
      <c r="B5" s="5">
        <v>10</v>
      </c>
      <c r="C5" s="5" t="s">
        <v>68</v>
      </c>
      <c r="D5" s="5">
        <v>1940278090</v>
      </c>
      <c r="E5" s="1" t="s">
        <v>77</v>
      </c>
      <c r="F5" s="5" t="s">
        <v>78</v>
      </c>
      <c r="H5" s="5">
        <v>15</v>
      </c>
      <c r="I5" s="5" t="s">
        <v>71</v>
      </c>
      <c r="J5" s="5" t="s">
        <v>72</v>
      </c>
      <c r="L5" s="5">
        <v>150</v>
      </c>
      <c r="M5" s="5">
        <v>15</v>
      </c>
      <c r="N5" s="5">
        <v>1</v>
      </c>
      <c r="O5" s="5">
        <v>1</v>
      </c>
      <c r="P5">
        <v>1753585919</v>
      </c>
      <c r="Q5">
        <v>4347</v>
      </c>
      <c r="R5" t="s">
        <v>79</v>
      </c>
      <c r="S5" t="s">
        <v>73</v>
      </c>
      <c r="T5" t="s">
        <v>74</v>
      </c>
      <c r="U5">
        <f>MATCH(D5,Отчет!$D$1:$D$65536,0)</f>
        <v>14</v>
      </c>
    </row>
    <row r="6" spans="1:21" x14ac:dyDescent="0.2">
      <c r="A6" s="5">
        <v>1865960240</v>
      </c>
      <c r="B6" s="5">
        <v>10</v>
      </c>
      <c r="C6" s="5" t="s">
        <v>68</v>
      </c>
      <c r="D6" s="5">
        <v>1656463524</v>
      </c>
      <c r="E6" s="1" t="s">
        <v>80</v>
      </c>
      <c r="F6" s="5" t="s">
        <v>81</v>
      </c>
      <c r="H6" s="5">
        <v>15</v>
      </c>
      <c r="I6" s="5" t="s">
        <v>71</v>
      </c>
      <c r="J6" s="5" t="s">
        <v>72</v>
      </c>
      <c r="L6" s="5">
        <v>150</v>
      </c>
      <c r="M6" s="5">
        <v>15</v>
      </c>
      <c r="N6" s="5">
        <v>1</v>
      </c>
      <c r="O6" s="5">
        <v>1</v>
      </c>
      <c r="P6">
        <v>1753585919</v>
      </c>
      <c r="Q6">
        <v>4347</v>
      </c>
      <c r="S6" t="s">
        <v>73</v>
      </c>
      <c r="T6" t="s">
        <v>74</v>
      </c>
      <c r="U6">
        <f>MATCH(D6,Отчет!$D$1:$D$65536,0)</f>
        <v>29</v>
      </c>
    </row>
    <row r="7" spans="1:21" x14ac:dyDescent="0.2">
      <c r="A7" s="5">
        <v>1871157967</v>
      </c>
      <c r="B7" s="5">
        <v>10</v>
      </c>
      <c r="C7" s="5" t="s">
        <v>68</v>
      </c>
      <c r="D7" s="5">
        <v>1656763879</v>
      </c>
      <c r="E7" s="1" t="s">
        <v>82</v>
      </c>
      <c r="F7" s="5" t="s">
        <v>83</v>
      </c>
      <c r="H7" s="5">
        <v>15</v>
      </c>
      <c r="I7" s="5" t="s">
        <v>71</v>
      </c>
      <c r="J7" s="5" t="s">
        <v>72</v>
      </c>
      <c r="L7" s="5">
        <v>150</v>
      </c>
      <c r="M7" s="5">
        <v>15</v>
      </c>
      <c r="N7" s="5">
        <v>1</v>
      </c>
      <c r="O7" s="5">
        <v>1</v>
      </c>
      <c r="P7">
        <v>1753585919</v>
      </c>
      <c r="Q7">
        <v>4347</v>
      </c>
      <c r="S7" t="s">
        <v>73</v>
      </c>
      <c r="T7" t="s">
        <v>74</v>
      </c>
      <c r="U7">
        <f>MATCH(D7,Отчет!$D$1:$D$65536,0)</f>
        <v>19</v>
      </c>
    </row>
    <row r="8" spans="1:21" x14ac:dyDescent="0.2">
      <c r="A8" s="5">
        <v>1865960120</v>
      </c>
      <c r="B8" s="5">
        <v>10</v>
      </c>
      <c r="C8" s="5" t="s">
        <v>68</v>
      </c>
      <c r="D8" s="5">
        <v>1652650657</v>
      </c>
      <c r="E8" s="1" t="s">
        <v>84</v>
      </c>
      <c r="F8" s="5" t="s">
        <v>85</v>
      </c>
      <c r="H8" s="5">
        <v>15</v>
      </c>
      <c r="I8" s="5" t="s">
        <v>71</v>
      </c>
      <c r="J8" s="5" t="s">
        <v>72</v>
      </c>
      <c r="L8" s="5">
        <v>150</v>
      </c>
      <c r="M8" s="5">
        <v>15</v>
      </c>
      <c r="N8" s="5">
        <v>1</v>
      </c>
      <c r="O8" s="5">
        <v>1</v>
      </c>
      <c r="P8">
        <v>1753585919</v>
      </c>
      <c r="Q8">
        <v>4347</v>
      </c>
      <c r="S8" t="s">
        <v>73</v>
      </c>
      <c r="T8" t="s">
        <v>74</v>
      </c>
      <c r="U8">
        <f>MATCH(D8,Отчет!$D$1:$D$65536,0)</f>
        <v>31</v>
      </c>
    </row>
    <row r="9" spans="1:21" x14ac:dyDescent="0.2">
      <c r="A9" s="5">
        <v>1865959663</v>
      </c>
      <c r="B9" s="5">
        <v>10</v>
      </c>
      <c r="C9" s="5" t="s">
        <v>68</v>
      </c>
      <c r="D9" s="5">
        <v>1642259604</v>
      </c>
      <c r="E9" s="1" t="s">
        <v>86</v>
      </c>
      <c r="F9" s="5" t="s">
        <v>87</v>
      </c>
      <c r="H9" s="5">
        <v>15</v>
      </c>
      <c r="I9" s="5" t="s">
        <v>71</v>
      </c>
      <c r="J9" s="5" t="s">
        <v>72</v>
      </c>
      <c r="L9" s="5">
        <v>150</v>
      </c>
      <c r="M9" s="5">
        <v>15</v>
      </c>
      <c r="N9" s="5">
        <v>1</v>
      </c>
      <c r="O9" s="5">
        <v>1</v>
      </c>
      <c r="P9">
        <v>1753585919</v>
      </c>
      <c r="Q9">
        <v>4347</v>
      </c>
      <c r="S9" t="s">
        <v>73</v>
      </c>
      <c r="T9" t="s">
        <v>74</v>
      </c>
      <c r="U9">
        <f>MATCH(D9,Отчет!$D$1:$D$65536,0)</f>
        <v>30</v>
      </c>
    </row>
    <row r="10" spans="1:21" x14ac:dyDescent="0.2">
      <c r="A10" s="5">
        <v>1865960094</v>
      </c>
      <c r="B10" s="5">
        <v>10</v>
      </c>
      <c r="C10" s="5" t="s">
        <v>68</v>
      </c>
      <c r="D10" s="5">
        <v>1642259591</v>
      </c>
      <c r="E10" s="1" t="s">
        <v>88</v>
      </c>
      <c r="F10" s="5" t="s">
        <v>89</v>
      </c>
      <c r="H10" s="5">
        <v>15</v>
      </c>
      <c r="I10" s="5" t="s">
        <v>71</v>
      </c>
      <c r="J10" s="5" t="s">
        <v>72</v>
      </c>
      <c r="L10" s="5">
        <v>150</v>
      </c>
      <c r="M10" s="5">
        <v>15</v>
      </c>
      <c r="N10" s="5">
        <v>1</v>
      </c>
      <c r="O10" s="5">
        <v>0</v>
      </c>
      <c r="P10">
        <v>1753585919</v>
      </c>
      <c r="Q10">
        <v>4347</v>
      </c>
      <c r="S10" t="s">
        <v>73</v>
      </c>
      <c r="T10" t="s">
        <v>74</v>
      </c>
      <c r="U10">
        <f>MATCH(D10,Отчет!$D$1:$D$65536,0)</f>
        <v>20</v>
      </c>
    </row>
    <row r="11" spans="1:21" x14ac:dyDescent="0.2">
      <c r="A11" s="5">
        <v>1865959723</v>
      </c>
      <c r="B11" s="5">
        <v>6</v>
      </c>
      <c r="C11" s="5" t="s">
        <v>68</v>
      </c>
      <c r="D11" s="5">
        <v>1642259578</v>
      </c>
      <c r="E11" s="1" t="s">
        <v>90</v>
      </c>
      <c r="F11" s="5" t="s">
        <v>91</v>
      </c>
      <c r="H11" s="5">
        <v>15</v>
      </c>
      <c r="I11" s="5" t="s">
        <v>71</v>
      </c>
      <c r="J11" s="5" t="s">
        <v>72</v>
      </c>
      <c r="L11" s="5">
        <v>90</v>
      </c>
      <c r="M11" s="5">
        <v>15</v>
      </c>
      <c r="N11" s="5">
        <v>1</v>
      </c>
      <c r="O11" s="5">
        <v>0</v>
      </c>
      <c r="P11">
        <v>1753585919</v>
      </c>
      <c r="Q11">
        <v>4347</v>
      </c>
      <c r="S11" t="s">
        <v>73</v>
      </c>
      <c r="T11" t="s">
        <v>74</v>
      </c>
      <c r="U11">
        <f>MATCH(D11,Отчет!$D$1:$D$65536,0)</f>
        <v>42</v>
      </c>
    </row>
    <row r="12" spans="1:21" x14ac:dyDescent="0.2">
      <c r="A12" s="5">
        <v>1865960176</v>
      </c>
      <c r="B12" s="5">
        <v>10</v>
      </c>
      <c r="C12" s="5" t="s">
        <v>68</v>
      </c>
      <c r="D12" s="5">
        <v>1642259565</v>
      </c>
      <c r="E12" s="1" t="s">
        <v>92</v>
      </c>
      <c r="F12" s="5" t="s">
        <v>93</v>
      </c>
      <c r="H12" s="5">
        <v>15</v>
      </c>
      <c r="I12" s="5" t="s">
        <v>71</v>
      </c>
      <c r="J12" s="5" t="s">
        <v>72</v>
      </c>
      <c r="L12" s="5">
        <v>150</v>
      </c>
      <c r="M12" s="5">
        <v>15</v>
      </c>
      <c r="N12" s="5">
        <v>1</v>
      </c>
      <c r="O12" s="5">
        <v>0</v>
      </c>
      <c r="P12">
        <v>1753585919</v>
      </c>
      <c r="Q12">
        <v>4347</v>
      </c>
      <c r="S12" t="s">
        <v>73</v>
      </c>
      <c r="T12" t="s">
        <v>74</v>
      </c>
      <c r="U12">
        <f>MATCH(D12,Отчет!$D$1:$D$65536,0)</f>
        <v>13</v>
      </c>
    </row>
    <row r="13" spans="1:21" x14ac:dyDescent="0.2">
      <c r="A13" s="5">
        <v>1865959974</v>
      </c>
      <c r="B13" s="5">
        <v>10</v>
      </c>
      <c r="C13" s="5" t="s">
        <v>68</v>
      </c>
      <c r="D13" s="5">
        <v>1642259552</v>
      </c>
      <c r="E13" s="1" t="s">
        <v>94</v>
      </c>
      <c r="F13" s="5" t="s">
        <v>95</v>
      </c>
      <c r="H13" s="5">
        <v>15</v>
      </c>
      <c r="I13" s="5" t="s">
        <v>71</v>
      </c>
      <c r="J13" s="5" t="s">
        <v>72</v>
      </c>
      <c r="L13" s="5">
        <v>150</v>
      </c>
      <c r="M13" s="5">
        <v>15</v>
      </c>
      <c r="N13" s="5">
        <v>1</v>
      </c>
      <c r="O13" s="5">
        <v>0</v>
      </c>
      <c r="P13">
        <v>1753585919</v>
      </c>
      <c r="Q13">
        <v>4347</v>
      </c>
      <c r="S13" t="s">
        <v>73</v>
      </c>
      <c r="T13" t="s">
        <v>74</v>
      </c>
      <c r="U13">
        <f>MATCH(D13,Отчет!$D$1:$D$65536,0)</f>
        <v>34</v>
      </c>
    </row>
    <row r="14" spans="1:21" x14ac:dyDescent="0.2">
      <c r="A14" s="5">
        <v>1865960004</v>
      </c>
      <c r="B14" s="5">
        <v>9</v>
      </c>
      <c r="C14" s="5" t="s">
        <v>68</v>
      </c>
      <c r="D14" s="5">
        <v>1649354579</v>
      </c>
      <c r="E14" s="1" t="s">
        <v>96</v>
      </c>
      <c r="F14" s="5" t="s">
        <v>97</v>
      </c>
      <c r="H14" s="5">
        <v>15</v>
      </c>
      <c r="I14" s="5" t="s">
        <v>71</v>
      </c>
      <c r="J14" s="5" t="s">
        <v>72</v>
      </c>
      <c r="L14" s="5">
        <v>135</v>
      </c>
      <c r="M14" s="5">
        <v>15</v>
      </c>
      <c r="N14" s="5">
        <v>1</v>
      </c>
      <c r="O14" s="5">
        <v>1</v>
      </c>
      <c r="P14">
        <v>1753585919</v>
      </c>
      <c r="Q14">
        <v>4347</v>
      </c>
      <c r="S14" t="s">
        <v>73</v>
      </c>
      <c r="T14" t="s">
        <v>74</v>
      </c>
      <c r="U14">
        <f>MATCH(D14,Отчет!$D$1:$D$65536,0)</f>
        <v>35</v>
      </c>
    </row>
    <row r="15" spans="1:21" x14ac:dyDescent="0.2">
      <c r="A15" s="5">
        <v>1871157849</v>
      </c>
      <c r="B15" s="5">
        <v>8</v>
      </c>
      <c r="C15" s="5" t="s">
        <v>68</v>
      </c>
      <c r="D15" s="5">
        <v>1641262531</v>
      </c>
      <c r="E15" s="1" t="s">
        <v>98</v>
      </c>
      <c r="F15" s="5" t="s">
        <v>99</v>
      </c>
      <c r="H15" s="5">
        <v>15</v>
      </c>
      <c r="I15" s="5" t="s">
        <v>71</v>
      </c>
      <c r="J15" s="5" t="s">
        <v>72</v>
      </c>
      <c r="L15" s="5">
        <v>120</v>
      </c>
      <c r="M15" s="5">
        <v>15</v>
      </c>
      <c r="N15" s="5">
        <v>1</v>
      </c>
      <c r="O15" s="5">
        <v>1</v>
      </c>
      <c r="P15">
        <v>1753585919</v>
      </c>
      <c r="Q15">
        <v>4347</v>
      </c>
      <c r="S15" t="s">
        <v>73</v>
      </c>
      <c r="T15" t="s">
        <v>74</v>
      </c>
      <c r="U15">
        <f>MATCH(D15,Отчет!$D$1:$D$65536,0)</f>
        <v>37</v>
      </c>
    </row>
    <row r="16" spans="1:21" x14ac:dyDescent="0.2">
      <c r="A16" s="5">
        <v>1865959755</v>
      </c>
      <c r="B16" s="5">
        <v>7</v>
      </c>
      <c r="C16" s="5" t="s">
        <v>68</v>
      </c>
      <c r="D16" s="5">
        <v>1641262518</v>
      </c>
      <c r="E16" s="1" t="s">
        <v>100</v>
      </c>
      <c r="F16" s="5" t="s">
        <v>101</v>
      </c>
      <c r="H16" s="5">
        <v>15</v>
      </c>
      <c r="I16" s="5" t="s">
        <v>71</v>
      </c>
      <c r="J16" s="5" t="s">
        <v>72</v>
      </c>
      <c r="L16" s="5">
        <v>105</v>
      </c>
      <c r="M16" s="5">
        <v>15</v>
      </c>
      <c r="N16" s="5">
        <v>1</v>
      </c>
      <c r="O16" s="5">
        <v>1</v>
      </c>
      <c r="P16">
        <v>1753585919</v>
      </c>
      <c r="Q16">
        <v>4347</v>
      </c>
      <c r="S16" t="s">
        <v>73</v>
      </c>
      <c r="T16" t="s">
        <v>74</v>
      </c>
      <c r="U16">
        <f>MATCH(D16,Отчет!$D$1:$D$65536,0)</f>
        <v>41</v>
      </c>
    </row>
    <row r="17" spans="1:21" x14ac:dyDescent="0.2">
      <c r="A17" s="5">
        <v>1865960206</v>
      </c>
      <c r="B17" s="5">
        <v>7</v>
      </c>
      <c r="C17" s="5" t="s">
        <v>68</v>
      </c>
      <c r="D17" s="5">
        <v>1641262505</v>
      </c>
      <c r="E17" s="1" t="s">
        <v>102</v>
      </c>
      <c r="F17" s="5" t="s">
        <v>103</v>
      </c>
      <c r="H17" s="5">
        <v>15</v>
      </c>
      <c r="I17" s="5" t="s">
        <v>71</v>
      </c>
      <c r="J17" s="5" t="s">
        <v>72</v>
      </c>
      <c r="L17" s="5">
        <v>105</v>
      </c>
      <c r="M17" s="5">
        <v>15</v>
      </c>
      <c r="N17" s="5">
        <v>1</v>
      </c>
      <c r="O17" s="5">
        <v>1</v>
      </c>
      <c r="P17">
        <v>1753585919</v>
      </c>
      <c r="Q17">
        <v>4347</v>
      </c>
      <c r="S17" t="s">
        <v>73</v>
      </c>
      <c r="T17" t="s">
        <v>74</v>
      </c>
      <c r="U17">
        <f>MATCH(D17,Отчет!$D$1:$D$65536,0)</f>
        <v>39</v>
      </c>
    </row>
    <row r="18" spans="1:21" x14ac:dyDescent="0.2">
      <c r="A18" s="5">
        <v>1865959600</v>
      </c>
      <c r="B18" s="5">
        <v>10</v>
      </c>
      <c r="C18" s="5" t="s">
        <v>68</v>
      </c>
      <c r="D18" s="5">
        <v>1641262490</v>
      </c>
      <c r="E18" s="1" t="s">
        <v>104</v>
      </c>
      <c r="F18" s="5" t="s">
        <v>105</v>
      </c>
      <c r="H18" s="5">
        <v>15</v>
      </c>
      <c r="I18" s="5" t="s">
        <v>71</v>
      </c>
      <c r="J18" s="5" t="s">
        <v>72</v>
      </c>
      <c r="L18" s="5">
        <v>150</v>
      </c>
      <c r="M18" s="5">
        <v>15</v>
      </c>
      <c r="N18" s="5">
        <v>1</v>
      </c>
      <c r="O18" s="5">
        <v>1</v>
      </c>
      <c r="P18">
        <v>1753585919</v>
      </c>
      <c r="Q18">
        <v>4347</v>
      </c>
      <c r="S18" t="s">
        <v>73</v>
      </c>
      <c r="T18" t="s">
        <v>74</v>
      </c>
      <c r="U18">
        <f>MATCH(D18,Отчет!$D$1:$D$65536,0)</f>
        <v>18</v>
      </c>
    </row>
    <row r="19" spans="1:21" x14ac:dyDescent="0.2">
      <c r="A19" s="5">
        <v>1871157912</v>
      </c>
      <c r="B19" s="5">
        <v>10</v>
      </c>
      <c r="C19" s="5" t="s">
        <v>68</v>
      </c>
      <c r="D19" s="5">
        <v>1641262476</v>
      </c>
      <c r="E19" s="1" t="s">
        <v>106</v>
      </c>
      <c r="F19" s="5" t="s">
        <v>107</v>
      </c>
      <c r="H19" s="5">
        <v>15</v>
      </c>
      <c r="I19" s="5" t="s">
        <v>71</v>
      </c>
      <c r="J19" s="5" t="s">
        <v>72</v>
      </c>
      <c r="L19" s="5">
        <v>150</v>
      </c>
      <c r="M19" s="5">
        <v>15</v>
      </c>
      <c r="N19" s="5">
        <v>1</v>
      </c>
      <c r="O19" s="5">
        <v>1</v>
      </c>
      <c r="P19">
        <v>1753585919</v>
      </c>
      <c r="Q19">
        <v>4347</v>
      </c>
      <c r="S19" t="s">
        <v>73</v>
      </c>
      <c r="T19" t="s">
        <v>74</v>
      </c>
      <c r="U19">
        <f>MATCH(D19,Отчет!$D$1:$D$65536,0)</f>
        <v>33</v>
      </c>
    </row>
    <row r="20" spans="1:21" x14ac:dyDescent="0.2">
      <c r="A20" s="5">
        <v>1865960270</v>
      </c>
      <c r="B20" s="5">
        <v>10</v>
      </c>
      <c r="C20" s="5" t="s">
        <v>68</v>
      </c>
      <c r="D20" s="5">
        <v>1641262450</v>
      </c>
      <c r="E20" s="1" t="s">
        <v>108</v>
      </c>
      <c r="F20" s="5" t="s">
        <v>109</v>
      </c>
      <c r="H20" s="5">
        <v>15</v>
      </c>
      <c r="I20" s="5" t="s">
        <v>71</v>
      </c>
      <c r="J20" s="5" t="s">
        <v>72</v>
      </c>
      <c r="L20" s="5">
        <v>150</v>
      </c>
      <c r="M20" s="5">
        <v>15</v>
      </c>
      <c r="N20" s="5">
        <v>1</v>
      </c>
      <c r="O20" s="5">
        <v>1</v>
      </c>
      <c r="P20">
        <v>1753585919</v>
      </c>
      <c r="Q20">
        <v>4347</v>
      </c>
      <c r="S20" t="s">
        <v>73</v>
      </c>
      <c r="T20" t="s">
        <v>74</v>
      </c>
      <c r="U20">
        <f>MATCH(D20,Отчет!$D$1:$D$65536,0)</f>
        <v>23</v>
      </c>
    </row>
    <row r="21" spans="1:21" x14ac:dyDescent="0.2">
      <c r="A21" s="5">
        <v>1865960150</v>
      </c>
      <c r="B21" s="5">
        <v>10</v>
      </c>
      <c r="C21" s="5" t="s">
        <v>68</v>
      </c>
      <c r="D21" s="5">
        <v>1641262437</v>
      </c>
      <c r="E21" s="1" t="s">
        <v>110</v>
      </c>
      <c r="F21" s="5" t="s">
        <v>111</v>
      </c>
      <c r="H21" s="5">
        <v>15</v>
      </c>
      <c r="I21" s="5" t="s">
        <v>71</v>
      </c>
      <c r="J21" s="5" t="s">
        <v>72</v>
      </c>
      <c r="L21" s="5">
        <v>150</v>
      </c>
      <c r="M21" s="5">
        <v>15</v>
      </c>
      <c r="N21" s="5">
        <v>1</v>
      </c>
      <c r="O21" s="5">
        <v>1</v>
      </c>
      <c r="P21">
        <v>1753585919</v>
      </c>
      <c r="Q21">
        <v>4347</v>
      </c>
      <c r="S21" t="s">
        <v>73</v>
      </c>
      <c r="T21" t="s">
        <v>74</v>
      </c>
      <c r="U21">
        <f>MATCH(D21,Отчет!$D$1:$D$65536,0)</f>
        <v>22</v>
      </c>
    </row>
    <row r="22" spans="1:21" x14ac:dyDescent="0.2">
      <c r="A22" s="5">
        <v>1865960034</v>
      </c>
      <c r="B22" s="5">
        <v>10</v>
      </c>
      <c r="C22" s="5" t="s">
        <v>68</v>
      </c>
      <c r="D22" s="5">
        <v>1641262424</v>
      </c>
      <c r="E22" s="1" t="s">
        <v>112</v>
      </c>
      <c r="F22" s="5" t="s">
        <v>113</v>
      </c>
      <c r="H22" s="5">
        <v>15</v>
      </c>
      <c r="I22" s="5" t="s">
        <v>71</v>
      </c>
      <c r="J22" s="5" t="s">
        <v>72</v>
      </c>
      <c r="L22" s="5">
        <v>150</v>
      </c>
      <c r="M22" s="5">
        <v>15</v>
      </c>
      <c r="N22" s="5">
        <v>1</v>
      </c>
      <c r="O22" s="5">
        <v>1</v>
      </c>
      <c r="P22">
        <v>1753585919</v>
      </c>
      <c r="Q22">
        <v>4347</v>
      </c>
      <c r="S22" t="s">
        <v>73</v>
      </c>
      <c r="T22" t="s">
        <v>74</v>
      </c>
      <c r="U22">
        <f>MATCH(D22,Отчет!$D$1:$D$65536,0)</f>
        <v>25</v>
      </c>
    </row>
    <row r="23" spans="1:21" x14ac:dyDescent="0.2">
      <c r="A23" s="5">
        <v>1865959475</v>
      </c>
      <c r="B23" s="5">
        <v>10</v>
      </c>
      <c r="C23" s="5" t="s">
        <v>68</v>
      </c>
      <c r="D23" s="5">
        <v>1641262379</v>
      </c>
      <c r="E23" s="1" t="s">
        <v>114</v>
      </c>
      <c r="F23" s="5" t="s">
        <v>115</v>
      </c>
      <c r="H23" s="5">
        <v>15</v>
      </c>
      <c r="I23" s="5" t="s">
        <v>71</v>
      </c>
      <c r="J23" s="5" t="s">
        <v>72</v>
      </c>
      <c r="L23" s="5">
        <v>150</v>
      </c>
      <c r="M23" s="5">
        <v>15</v>
      </c>
      <c r="N23" s="5">
        <v>1</v>
      </c>
      <c r="O23" s="5">
        <v>1</v>
      </c>
      <c r="P23">
        <v>1753585919</v>
      </c>
      <c r="Q23">
        <v>4347</v>
      </c>
      <c r="S23" t="s">
        <v>73</v>
      </c>
      <c r="T23" t="s">
        <v>74</v>
      </c>
      <c r="U23">
        <f>MATCH(D23,Отчет!$D$1:$D$65536,0)</f>
        <v>28</v>
      </c>
    </row>
    <row r="24" spans="1:21" x14ac:dyDescent="0.2">
      <c r="A24" s="5">
        <v>1865959879</v>
      </c>
      <c r="B24" s="5">
        <v>8</v>
      </c>
      <c r="C24" s="5" t="s">
        <v>68</v>
      </c>
      <c r="D24" s="5">
        <v>1641262353</v>
      </c>
      <c r="E24" s="1" t="s">
        <v>116</v>
      </c>
      <c r="F24" s="5" t="s">
        <v>117</v>
      </c>
      <c r="H24" s="5">
        <v>15</v>
      </c>
      <c r="I24" s="5" t="s">
        <v>71</v>
      </c>
      <c r="J24" s="5" t="s">
        <v>72</v>
      </c>
      <c r="L24" s="5">
        <v>120</v>
      </c>
      <c r="M24" s="5">
        <v>15</v>
      </c>
      <c r="N24" s="5">
        <v>1</v>
      </c>
      <c r="O24" s="5">
        <v>1</v>
      </c>
      <c r="P24">
        <v>1753585919</v>
      </c>
      <c r="Q24">
        <v>4347</v>
      </c>
      <c r="S24" t="s">
        <v>73</v>
      </c>
      <c r="T24" t="s">
        <v>74</v>
      </c>
      <c r="U24">
        <f>MATCH(D24,Отчет!$D$1:$D$65536,0)</f>
        <v>38</v>
      </c>
    </row>
    <row r="25" spans="1:21" x14ac:dyDescent="0.2">
      <c r="A25" s="5">
        <v>1865959942</v>
      </c>
      <c r="B25" s="5">
        <v>10</v>
      </c>
      <c r="C25" s="5" t="s">
        <v>68</v>
      </c>
      <c r="D25" s="5">
        <v>1641262340</v>
      </c>
      <c r="E25" s="1" t="s">
        <v>118</v>
      </c>
      <c r="F25" s="5" t="s">
        <v>119</v>
      </c>
      <c r="H25" s="5">
        <v>15</v>
      </c>
      <c r="I25" s="5" t="s">
        <v>71</v>
      </c>
      <c r="J25" s="5" t="s">
        <v>72</v>
      </c>
      <c r="L25" s="5">
        <v>150</v>
      </c>
      <c r="M25" s="5">
        <v>15</v>
      </c>
      <c r="N25" s="5">
        <v>1</v>
      </c>
      <c r="O25" s="5">
        <v>1</v>
      </c>
      <c r="P25">
        <v>1753585919</v>
      </c>
      <c r="Q25">
        <v>4347</v>
      </c>
      <c r="S25" t="s">
        <v>73</v>
      </c>
      <c r="T25" t="s">
        <v>74</v>
      </c>
      <c r="U25">
        <f>MATCH(D25,Отчет!$D$1:$D$65536,0)</f>
        <v>17</v>
      </c>
    </row>
    <row r="26" spans="1:21" x14ac:dyDescent="0.2">
      <c r="A26" s="5">
        <v>1865959633</v>
      </c>
      <c r="B26" s="5">
        <v>10</v>
      </c>
      <c r="C26" s="5" t="s">
        <v>68</v>
      </c>
      <c r="D26" s="5">
        <v>1641262327</v>
      </c>
      <c r="E26" s="1" t="s">
        <v>120</v>
      </c>
      <c r="F26" s="5" t="s">
        <v>121</v>
      </c>
      <c r="H26" s="5">
        <v>15</v>
      </c>
      <c r="I26" s="5" t="s">
        <v>71</v>
      </c>
      <c r="J26" s="5" t="s">
        <v>72</v>
      </c>
      <c r="L26" s="5">
        <v>150</v>
      </c>
      <c r="M26" s="5">
        <v>15</v>
      </c>
      <c r="N26" s="5">
        <v>1</v>
      </c>
      <c r="O26" s="5">
        <v>1</v>
      </c>
      <c r="P26">
        <v>1753585919</v>
      </c>
      <c r="Q26">
        <v>4347</v>
      </c>
      <c r="S26" t="s">
        <v>73</v>
      </c>
      <c r="T26" t="s">
        <v>74</v>
      </c>
      <c r="U26">
        <f>MATCH(D26,Отчет!$D$1:$D$65536,0)</f>
        <v>16</v>
      </c>
    </row>
    <row r="27" spans="1:21" x14ac:dyDescent="0.2">
      <c r="A27" s="5">
        <v>1865959815</v>
      </c>
      <c r="B27" s="5">
        <v>7</v>
      </c>
      <c r="C27" s="5" t="s">
        <v>68</v>
      </c>
      <c r="D27" s="5">
        <v>1641262313</v>
      </c>
      <c r="E27" s="1" t="s">
        <v>122</v>
      </c>
      <c r="F27" s="5" t="s">
        <v>123</v>
      </c>
      <c r="H27" s="5">
        <v>15</v>
      </c>
      <c r="I27" s="5" t="s">
        <v>71</v>
      </c>
      <c r="J27" s="5" t="s">
        <v>72</v>
      </c>
      <c r="L27" s="5">
        <v>105</v>
      </c>
      <c r="M27" s="5">
        <v>15</v>
      </c>
      <c r="N27" s="5">
        <v>1</v>
      </c>
      <c r="O27" s="5">
        <v>1</v>
      </c>
      <c r="P27">
        <v>1753585919</v>
      </c>
      <c r="Q27">
        <v>4347</v>
      </c>
      <c r="S27" t="s">
        <v>73</v>
      </c>
      <c r="T27" t="s">
        <v>74</v>
      </c>
      <c r="U27">
        <f>MATCH(D27,Отчет!$D$1:$D$65536,0)</f>
        <v>40</v>
      </c>
    </row>
    <row r="28" spans="1:21" x14ac:dyDescent="0.2">
      <c r="A28" s="5">
        <v>1865959444</v>
      </c>
      <c r="B28" s="5">
        <v>10</v>
      </c>
      <c r="C28" s="5" t="s">
        <v>68</v>
      </c>
      <c r="D28" s="5">
        <v>1641262300</v>
      </c>
      <c r="E28" s="1" t="s">
        <v>124</v>
      </c>
      <c r="F28" s="5" t="s">
        <v>125</v>
      </c>
      <c r="H28" s="5">
        <v>15</v>
      </c>
      <c r="I28" s="5" t="s">
        <v>71</v>
      </c>
      <c r="J28" s="5" t="s">
        <v>72</v>
      </c>
      <c r="L28" s="5">
        <v>150</v>
      </c>
      <c r="M28" s="5">
        <v>15</v>
      </c>
      <c r="N28" s="5">
        <v>1</v>
      </c>
      <c r="O28" s="5">
        <v>1</v>
      </c>
      <c r="P28">
        <v>1753585919</v>
      </c>
      <c r="Q28">
        <v>4347</v>
      </c>
      <c r="S28" t="s">
        <v>73</v>
      </c>
      <c r="T28" t="s">
        <v>74</v>
      </c>
      <c r="U28">
        <f>MATCH(D28,Отчет!$D$1:$D$65536,0)</f>
        <v>27</v>
      </c>
    </row>
    <row r="29" spans="1:21" x14ac:dyDescent="0.2">
      <c r="A29" s="5">
        <v>1865959538</v>
      </c>
      <c r="B29" s="5">
        <v>9</v>
      </c>
      <c r="C29" s="5" t="s">
        <v>68</v>
      </c>
      <c r="D29" s="5">
        <v>1641262286</v>
      </c>
      <c r="E29" s="1" t="s">
        <v>126</v>
      </c>
      <c r="F29" s="5" t="s">
        <v>127</v>
      </c>
      <c r="H29" s="5">
        <v>15</v>
      </c>
      <c r="I29" s="5" t="s">
        <v>71</v>
      </c>
      <c r="J29" s="5" t="s">
        <v>72</v>
      </c>
      <c r="L29" s="5">
        <v>135</v>
      </c>
      <c r="M29" s="5">
        <v>15</v>
      </c>
      <c r="N29" s="5">
        <v>1</v>
      </c>
      <c r="O29" s="5">
        <v>1</v>
      </c>
      <c r="P29">
        <v>1753585919</v>
      </c>
      <c r="Q29">
        <v>4347</v>
      </c>
      <c r="S29" t="s">
        <v>73</v>
      </c>
      <c r="T29" t="s">
        <v>74</v>
      </c>
      <c r="U29">
        <f>MATCH(D29,Отчет!$D$1:$D$65536,0)</f>
        <v>26</v>
      </c>
    </row>
    <row r="30" spans="1:21" x14ac:dyDescent="0.2">
      <c r="A30" s="5">
        <v>1865959506</v>
      </c>
      <c r="B30" s="5">
        <v>10</v>
      </c>
      <c r="C30" s="5" t="s">
        <v>68</v>
      </c>
      <c r="D30" s="5">
        <v>1641262273</v>
      </c>
      <c r="E30" s="1" t="s">
        <v>128</v>
      </c>
      <c r="F30" s="5" t="s">
        <v>129</v>
      </c>
      <c r="H30" s="5">
        <v>15</v>
      </c>
      <c r="I30" s="5" t="s">
        <v>71</v>
      </c>
      <c r="J30" s="5" t="s">
        <v>72</v>
      </c>
      <c r="L30" s="5">
        <v>150</v>
      </c>
      <c r="M30" s="5">
        <v>15</v>
      </c>
      <c r="N30" s="5">
        <v>1</v>
      </c>
      <c r="O30" s="5">
        <v>1</v>
      </c>
      <c r="P30">
        <v>1753585919</v>
      </c>
      <c r="Q30">
        <v>4347</v>
      </c>
      <c r="S30" t="s">
        <v>73</v>
      </c>
      <c r="T30" t="s">
        <v>74</v>
      </c>
      <c r="U30">
        <f>MATCH(D30,Отчет!$D$1:$D$65536,0)</f>
        <v>15</v>
      </c>
    </row>
    <row r="31" spans="1:21" x14ac:dyDescent="0.2">
      <c r="A31" s="5">
        <v>1865959567</v>
      </c>
      <c r="B31" s="5">
        <v>10</v>
      </c>
      <c r="C31" s="5" t="s">
        <v>68</v>
      </c>
      <c r="D31" s="5">
        <v>1641262246</v>
      </c>
      <c r="E31" s="1" t="s">
        <v>130</v>
      </c>
      <c r="F31" s="5" t="s">
        <v>131</v>
      </c>
      <c r="H31" s="5">
        <v>15</v>
      </c>
      <c r="I31" s="5" t="s">
        <v>71</v>
      </c>
      <c r="J31" s="5" t="s">
        <v>72</v>
      </c>
      <c r="L31" s="5">
        <v>150</v>
      </c>
      <c r="M31" s="5">
        <v>15</v>
      </c>
      <c r="N31" s="5">
        <v>1</v>
      </c>
      <c r="O31" s="5">
        <v>1</v>
      </c>
      <c r="P31">
        <v>1753585919</v>
      </c>
      <c r="Q31">
        <v>4347</v>
      </c>
      <c r="S31" t="s">
        <v>73</v>
      </c>
      <c r="T31" t="s">
        <v>74</v>
      </c>
      <c r="U31">
        <f>MATCH(D31,Отчет!$D$1:$D$65536,0)</f>
        <v>32</v>
      </c>
    </row>
    <row r="32" spans="1:21" x14ac:dyDescent="0.2">
      <c r="A32" s="5">
        <v>1871157951</v>
      </c>
      <c r="B32" s="5">
        <v>10</v>
      </c>
      <c r="C32" s="5" t="s">
        <v>68</v>
      </c>
      <c r="D32" s="5">
        <v>1641262232</v>
      </c>
      <c r="E32" s="1" t="s">
        <v>132</v>
      </c>
      <c r="F32" s="5" t="s">
        <v>133</v>
      </c>
      <c r="H32" s="5">
        <v>15</v>
      </c>
      <c r="I32" s="5" t="s">
        <v>71</v>
      </c>
      <c r="J32" s="5" t="s">
        <v>72</v>
      </c>
      <c r="L32" s="5">
        <v>150</v>
      </c>
      <c r="M32" s="5">
        <v>15</v>
      </c>
      <c r="N32" s="5">
        <v>1</v>
      </c>
      <c r="O32" s="5">
        <v>1</v>
      </c>
      <c r="P32">
        <v>1753585919</v>
      </c>
      <c r="Q32">
        <v>4347</v>
      </c>
      <c r="S32" t="s">
        <v>73</v>
      </c>
      <c r="T32" t="s">
        <v>74</v>
      </c>
      <c r="U32">
        <f>MATCH(D32,Отчет!$D$1:$D$65536,0)</f>
        <v>12</v>
      </c>
    </row>
    <row r="33" spans="1:21" x14ac:dyDescent="0.2">
      <c r="A33" s="5">
        <v>1865959849</v>
      </c>
      <c r="B33" s="5">
        <v>10</v>
      </c>
      <c r="C33" s="5" t="s">
        <v>68</v>
      </c>
      <c r="D33" s="5">
        <v>1637114342</v>
      </c>
      <c r="E33" s="1" t="s">
        <v>134</v>
      </c>
      <c r="F33" s="5" t="s">
        <v>135</v>
      </c>
      <c r="H33" s="5">
        <v>15</v>
      </c>
      <c r="I33" s="5" t="s">
        <v>71</v>
      </c>
      <c r="J33" s="5" t="s">
        <v>72</v>
      </c>
      <c r="L33" s="5">
        <v>150</v>
      </c>
      <c r="M33" s="5">
        <v>15</v>
      </c>
      <c r="N33" s="5">
        <v>1</v>
      </c>
      <c r="O33" s="5">
        <v>1</v>
      </c>
      <c r="P33">
        <v>1753585919</v>
      </c>
      <c r="Q33">
        <v>4347</v>
      </c>
      <c r="S33" t="s">
        <v>73</v>
      </c>
      <c r="T33" t="s">
        <v>74</v>
      </c>
      <c r="U33">
        <f>MATCH(D33,Отчет!$D$1:$D$65536,0)</f>
        <v>21</v>
      </c>
    </row>
    <row r="34" spans="1:21" x14ac:dyDescent="0.2">
      <c r="A34" s="5">
        <v>1865959699</v>
      </c>
      <c r="B34" s="5">
        <v>6</v>
      </c>
      <c r="C34" s="5" t="s">
        <v>68</v>
      </c>
      <c r="D34" s="5">
        <v>1641262463</v>
      </c>
      <c r="E34" s="1" t="s">
        <v>75</v>
      </c>
      <c r="F34" s="5" t="s">
        <v>76</v>
      </c>
      <c r="H34" s="5">
        <v>6</v>
      </c>
      <c r="I34" s="5" t="s">
        <v>71</v>
      </c>
      <c r="J34" s="5" t="s">
        <v>136</v>
      </c>
      <c r="L34" s="5">
        <v>36</v>
      </c>
      <c r="M34" s="5">
        <v>6</v>
      </c>
      <c r="N34" s="5">
        <v>1</v>
      </c>
      <c r="O34" s="5">
        <v>1</v>
      </c>
      <c r="P34">
        <v>1753585919</v>
      </c>
      <c r="Q34">
        <v>4354</v>
      </c>
      <c r="S34" t="s">
        <v>73</v>
      </c>
      <c r="T34" t="s">
        <v>74</v>
      </c>
      <c r="U34">
        <f>MATCH(D34,Отчет!$D$1:$D$65536,0)</f>
        <v>36</v>
      </c>
    </row>
    <row r="35" spans="1:21" x14ac:dyDescent="0.2">
      <c r="A35" s="5">
        <v>1865959791</v>
      </c>
      <c r="B35" s="5">
        <v>7</v>
      </c>
      <c r="C35" s="5" t="s">
        <v>68</v>
      </c>
      <c r="D35" s="5">
        <v>1637620754</v>
      </c>
      <c r="E35" s="1" t="s">
        <v>69</v>
      </c>
      <c r="F35" s="5" t="s">
        <v>70</v>
      </c>
      <c r="H35" s="5">
        <v>6</v>
      </c>
      <c r="I35" s="5" t="s">
        <v>71</v>
      </c>
      <c r="J35" s="5" t="s">
        <v>136</v>
      </c>
      <c r="L35" s="5">
        <v>42</v>
      </c>
      <c r="M35" s="5">
        <v>6</v>
      </c>
      <c r="N35" s="5">
        <v>1</v>
      </c>
      <c r="O35" s="5">
        <v>1</v>
      </c>
      <c r="P35">
        <v>1753585919</v>
      </c>
      <c r="Q35">
        <v>4354</v>
      </c>
      <c r="S35" t="s">
        <v>73</v>
      </c>
      <c r="T35" t="s">
        <v>74</v>
      </c>
      <c r="U35">
        <f>MATCH(D35,Отчет!$D$1:$D$65536,0)</f>
        <v>24</v>
      </c>
    </row>
    <row r="36" spans="1:21" x14ac:dyDescent="0.2">
      <c r="A36" s="5">
        <v>1865960276</v>
      </c>
      <c r="B36" s="5">
        <v>7</v>
      </c>
      <c r="C36" s="5" t="s">
        <v>68</v>
      </c>
      <c r="D36" s="5">
        <v>1641262450</v>
      </c>
      <c r="E36" s="1" t="s">
        <v>108</v>
      </c>
      <c r="F36" s="5" t="s">
        <v>109</v>
      </c>
      <c r="H36" s="5">
        <v>6</v>
      </c>
      <c r="I36" s="5" t="s">
        <v>71</v>
      </c>
      <c r="J36" s="5" t="s">
        <v>136</v>
      </c>
      <c r="L36" s="5">
        <v>42</v>
      </c>
      <c r="M36" s="5">
        <v>6</v>
      </c>
      <c r="N36" s="5">
        <v>1</v>
      </c>
      <c r="O36" s="5">
        <v>1</v>
      </c>
      <c r="P36">
        <v>1753585919</v>
      </c>
      <c r="Q36">
        <v>4354</v>
      </c>
      <c r="S36" t="s">
        <v>73</v>
      </c>
      <c r="T36" t="s">
        <v>74</v>
      </c>
      <c r="U36">
        <f>MATCH(D36,Отчет!$D$1:$D$65536,0)</f>
        <v>23</v>
      </c>
    </row>
    <row r="37" spans="1:21" x14ac:dyDescent="0.2">
      <c r="A37" s="5">
        <v>1865959980</v>
      </c>
      <c r="B37" s="5">
        <v>5</v>
      </c>
      <c r="C37" s="5" t="s">
        <v>68</v>
      </c>
      <c r="D37" s="5">
        <v>1642259552</v>
      </c>
      <c r="E37" s="1" t="s">
        <v>94</v>
      </c>
      <c r="F37" s="5" t="s">
        <v>95</v>
      </c>
      <c r="H37" s="5">
        <v>6</v>
      </c>
      <c r="I37" s="5" t="s">
        <v>71</v>
      </c>
      <c r="J37" s="5" t="s">
        <v>136</v>
      </c>
      <c r="L37" s="5">
        <v>30</v>
      </c>
      <c r="M37" s="5">
        <v>6</v>
      </c>
      <c r="N37" s="5">
        <v>1</v>
      </c>
      <c r="O37" s="5">
        <v>0</v>
      </c>
      <c r="P37">
        <v>1753585919</v>
      </c>
      <c r="Q37">
        <v>4354</v>
      </c>
      <c r="S37" t="s">
        <v>73</v>
      </c>
      <c r="T37" t="s">
        <v>74</v>
      </c>
      <c r="U37">
        <f>MATCH(D37,Отчет!$D$1:$D$65536,0)</f>
        <v>34</v>
      </c>
    </row>
    <row r="38" spans="1:21" x14ac:dyDescent="0.2">
      <c r="A38" s="5">
        <v>1865960156</v>
      </c>
      <c r="B38" s="5">
        <v>7</v>
      </c>
      <c r="C38" s="5" t="s">
        <v>68</v>
      </c>
      <c r="D38" s="5">
        <v>1641262437</v>
      </c>
      <c r="E38" s="1" t="s">
        <v>110</v>
      </c>
      <c r="F38" s="5" t="s">
        <v>111</v>
      </c>
      <c r="H38" s="5">
        <v>6</v>
      </c>
      <c r="I38" s="5" t="s">
        <v>71</v>
      </c>
      <c r="J38" s="5" t="s">
        <v>136</v>
      </c>
      <c r="L38" s="5">
        <v>42</v>
      </c>
      <c r="M38" s="5">
        <v>6</v>
      </c>
      <c r="N38" s="5">
        <v>1</v>
      </c>
      <c r="O38" s="5">
        <v>1</v>
      </c>
      <c r="P38">
        <v>1753585919</v>
      </c>
      <c r="Q38">
        <v>4354</v>
      </c>
      <c r="S38" t="s">
        <v>73</v>
      </c>
      <c r="T38" t="s">
        <v>74</v>
      </c>
      <c r="U38">
        <f>MATCH(D38,Отчет!$D$1:$D$65536,0)</f>
        <v>22</v>
      </c>
    </row>
    <row r="39" spans="1:21" x14ac:dyDescent="0.2">
      <c r="A39" s="5">
        <v>1865960246</v>
      </c>
      <c r="B39" s="5">
        <v>6</v>
      </c>
      <c r="C39" s="5" t="s">
        <v>68</v>
      </c>
      <c r="D39" s="5">
        <v>1656463524</v>
      </c>
      <c r="E39" s="1" t="s">
        <v>80</v>
      </c>
      <c r="F39" s="5" t="s">
        <v>81</v>
      </c>
      <c r="H39" s="5">
        <v>6</v>
      </c>
      <c r="I39" s="5" t="s">
        <v>71</v>
      </c>
      <c r="J39" s="5" t="s">
        <v>136</v>
      </c>
      <c r="L39" s="5">
        <v>36</v>
      </c>
      <c r="M39" s="5">
        <v>6</v>
      </c>
      <c r="N39" s="5">
        <v>1</v>
      </c>
      <c r="O39" s="5">
        <v>1</v>
      </c>
      <c r="P39">
        <v>1753585919</v>
      </c>
      <c r="Q39">
        <v>4354</v>
      </c>
      <c r="S39" t="s">
        <v>73</v>
      </c>
      <c r="T39" t="s">
        <v>74</v>
      </c>
      <c r="U39">
        <f>MATCH(D39,Отчет!$D$1:$D$65536,0)</f>
        <v>29</v>
      </c>
    </row>
    <row r="40" spans="1:21" x14ac:dyDescent="0.2">
      <c r="A40" s="5">
        <v>1865960040</v>
      </c>
      <c r="B40" s="5">
        <v>7</v>
      </c>
      <c r="C40" s="5" t="s">
        <v>68</v>
      </c>
      <c r="D40" s="5">
        <v>1641262424</v>
      </c>
      <c r="E40" s="1" t="s">
        <v>112</v>
      </c>
      <c r="F40" s="5" t="s">
        <v>113</v>
      </c>
      <c r="H40" s="5">
        <v>6</v>
      </c>
      <c r="I40" s="5" t="s">
        <v>71</v>
      </c>
      <c r="J40" s="5" t="s">
        <v>136</v>
      </c>
      <c r="L40" s="5">
        <v>42</v>
      </c>
      <c r="M40" s="5">
        <v>6</v>
      </c>
      <c r="N40" s="5">
        <v>1</v>
      </c>
      <c r="O40" s="5">
        <v>1</v>
      </c>
      <c r="P40">
        <v>1753585919</v>
      </c>
      <c r="Q40">
        <v>4354</v>
      </c>
      <c r="S40" t="s">
        <v>73</v>
      </c>
      <c r="T40" t="s">
        <v>74</v>
      </c>
      <c r="U40">
        <f>MATCH(D40,Отчет!$D$1:$D$65536,0)</f>
        <v>25</v>
      </c>
    </row>
    <row r="41" spans="1:21" x14ac:dyDescent="0.2">
      <c r="A41" s="5">
        <v>1865960010</v>
      </c>
      <c r="B41" s="5">
        <v>7</v>
      </c>
      <c r="C41" s="5" t="s">
        <v>68</v>
      </c>
      <c r="D41" s="5">
        <v>1649354579</v>
      </c>
      <c r="E41" s="1" t="s">
        <v>96</v>
      </c>
      <c r="F41" s="5" t="s">
        <v>97</v>
      </c>
      <c r="H41" s="5">
        <v>6</v>
      </c>
      <c r="I41" s="5" t="s">
        <v>71</v>
      </c>
      <c r="J41" s="5" t="s">
        <v>136</v>
      </c>
      <c r="L41" s="5">
        <v>42</v>
      </c>
      <c r="M41" s="5">
        <v>6</v>
      </c>
      <c r="N41" s="5">
        <v>1</v>
      </c>
      <c r="O41" s="5">
        <v>1</v>
      </c>
      <c r="P41">
        <v>1753585919</v>
      </c>
      <c r="Q41">
        <v>4354</v>
      </c>
      <c r="S41" t="s">
        <v>73</v>
      </c>
      <c r="T41" t="s">
        <v>74</v>
      </c>
      <c r="U41">
        <f>MATCH(D41,Отчет!$D$1:$D$65536,0)</f>
        <v>35</v>
      </c>
    </row>
    <row r="42" spans="1:21" x14ac:dyDescent="0.2">
      <c r="A42" s="5">
        <v>1865959481</v>
      </c>
      <c r="B42" s="5">
        <v>6</v>
      </c>
      <c r="C42" s="5" t="s">
        <v>68</v>
      </c>
      <c r="D42" s="5">
        <v>1641262379</v>
      </c>
      <c r="E42" s="1" t="s">
        <v>114</v>
      </c>
      <c r="F42" s="5" t="s">
        <v>115</v>
      </c>
      <c r="H42" s="5">
        <v>6</v>
      </c>
      <c r="I42" s="5" t="s">
        <v>71</v>
      </c>
      <c r="J42" s="5" t="s">
        <v>136</v>
      </c>
      <c r="L42" s="5">
        <v>36</v>
      </c>
      <c r="M42" s="5">
        <v>6</v>
      </c>
      <c r="N42" s="5">
        <v>1</v>
      </c>
      <c r="O42" s="5">
        <v>1</v>
      </c>
      <c r="P42">
        <v>1753585919</v>
      </c>
      <c r="Q42">
        <v>4354</v>
      </c>
      <c r="S42" t="s">
        <v>73</v>
      </c>
      <c r="T42" t="s">
        <v>74</v>
      </c>
      <c r="U42">
        <f>MATCH(D42,Отчет!$D$1:$D$65536,0)</f>
        <v>28</v>
      </c>
    </row>
    <row r="43" spans="1:21" x14ac:dyDescent="0.2">
      <c r="A43" s="5">
        <v>1865960100</v>
      </c>
      <c r="B43" s="5">
        <v>7</v>
      </c>
      <c r="C43" s="5" t="s">
        <v>68</v>
      </c>
      <c r="D43" s="5">
        <v>1642259591</v>
      </c>
      <c r="E43" s="1" t="s">
        <v>88</v>
      </c>
      <c r="F43" s="5" t="s">
        <v>89</v>
      </c>
      <c r="H43" s="5">
        <v>6</v>
      </c>
      <c r="I43" s="5" t="s">
        <v>71</v>
      </c>
      <c r="J43" s="5" t="s">
        <v>136</v>
      </c>
      <c r="L43" s="5">
        <v>42</v>
      </c>
      <c r="M43" s="5">
        <v>6</v>
      </c>
      <c r="N43" s="5">
        <v>1</v>
      </c>
      <c r="O43" s="5">
        <v>0</v>
      </c>
      <c r="P43">
        <v>1753585919</v>
      </c>
      <c r="Q43">
        <v>4354</v>
      </c>
      <c r="S43" t="s">
        <v>73</v>
      </c>
      <c r="T43" t="s">
        <v>74</v>
      </c>
      <c r="U43">
        <f>MATCH(D43,Отчет!$D$1:$D$65536,0)</f>
        <v>20</v>
      </c>
    </row>
    <row r="44" spans="1:21" x14ac:dyDescent="0.2">
      <c r="A44" s="5">
        <v>1865959885</v>
      </c>
      <c r="B44" s="5">
        <v>6</v>
      </c>
      <c r="C44" s="5" t="s">
        <v>68</v>
      </c>
      <c r="D44" s="5">
        <v>1641262353</v>
      </c>
      <c r="E44" s="1" t="s">
        <v>116</v>
      </c>
      <c r="F44" s="5" t="s">
        <v>117</v>
      </c>
      <c r="H44" s="5">
        <v>6</v>
      </c>
      <c r="I44" s="5" t="s">
        <v>71</v>
      </c>
      <c r="J44" s="5" t="s">
        <v>136</v>
      </c>
      <c r="L44" s="5">
        <v>36</v>
      </c>
      <c r="M44" s="5">
        <v>6</v>
      </c>
      <c r="N44" s="5">
        <v>1</v>
      </c>
      <c r="O44" s="5">
        <v>1</v>
      </c>
      <c r="P44">
        <v>1753585919</v>
      </c>
      <c r="Q44">
        <v>4354</v>
      </c>
      <c r="S44" t="s">
        <v>73</v>
      </c>
      <c r="T44" t="s">
        <v>74</v>
      </c>
      <c r="U44">
        <f>MATCH(D44,Отчет!$D$1:$D$65536,0)</f>
        <v>38</v>
      </c>
    </row>
    <row r="45" spans="1:21" x14ac:dyDescent="0.2">
      <c r="A45" s="5">
        <v>1871157856</v>
      </c>
      <c r="B45" s="5">
        <v>8</v>
      </c>
      <c r="C45" s="5" t="s">
        <v>68</v>
      </c>
      <c r="D45" s="5">
        <v>1641262531</v>
      </c>
      <c r="E45" s="1" t="s">
        <v>98</v>
      </c>
      <c r="F45" s="5" t="s">
        <v>99</v>
      </c>
      <c r="H45" s="5">
        <v>6</v>
      </c>
      <c r="I45" s="5" t="s">
        <v>71</v>
      </c>
      <c r="J45" s="5" t="s">
        <v>136</v>
      </c>
      <c r="L45" s="5">
        <v>48</v>
      </c>
      <c r="M45" s="5">
        <v>6</v>
      </c>
      <c r="N45" s="5">
        <v>1</v>
      </c>
      <c r="O45" s="5">
        <v>1</v>
      </c>
      <c r="P45">
        <v>1753585919</v>
      </c>
      <c r="Q45">
        <v>4354</v>
      </c>
      <c r="S45" t="s">
        <v>73</v>
      </c>
      <c r="T45" t="s">
        <v>74</v>
      </c>
      <c r="U45">
        <f>MATCH(D45,Отчет!$D$1:$D$65536,0)</f>
        <v>37</v>
      </c>
    </row>
    <row r="46" spans="1:21" x14ac:dyDescent="0.2">
      <c r="A46" s="5">
        <v>1865959948</v>
      </c>
      <c r="B46" s="5">
        <v>8</v>
      </c>
      <c r="C46" s="5" t="s">
        <v>68</v>
      </c>
      <c r="D46" s="5">
        <v>1641262340</v>
      </c>
      <c r="E46" s="1" t="s">
        <v>118</v>
      </c>
      <c r="F46" s="5" t="s">
        <v>119</v>
      </c>
      <c r="H46" s="5">
        <v>6</v>
      </c>
      <c r="I46" s="5" t="s">
        <v>71</v>
      </c>
      <c r="J46" s="5" t="s">
        <v>136</v>
      </c>
      <c r="L46" s="5">
        <v>48</v>
      </c>
      <c r="M46" s="5">
        <v>6</v>
      </c>
      <c r="N46" s="5">
        <v>1</v>
      </c>
      <c r="O46" s="5">
        <v>1</v>
      </c>
      <c r="P46">
        <v>1753585919</v>
      </c>
      <c r="Q46">
        <v>4354</v>
      </c>
      <c r="S46" t="s">
        <v>73</v>
      </c>
      <c r="T46" t="s">
        <v>74</v>
      </c>
      <c r="U46">
        <f>MATCH(D46,Отчет!$D$1:$D$65536,0)</f>
        <v>17</v>
      </c>
    </row>
    <row r="47" spans="1:21" x14ac:dyDescent="0.2">
      <c r="A47" s="5">
        <v>1865960126</v>
      </c>
      <c r="B47" s="5">
        <v>5</v>
      </c>
      <c r="C47" s="5" t="s">
        <v>68</v>
      </c>
      <c r="D47" s="5">
        <v>1652650657</v>
      </c>
      <c r="E47" s="1" t="s">
        <v>84</v>
      </c>
      <c r="F47" s="5" t="s">
        <v>85</v>
      </c>
      <c r="H47" s="5">
        <v>6</v>
      </c>
      <c r="I47" s="5" t="s">
        <v>71</v>
      </c>
      <c r="J47" s="5" t="s">
        <v>136</v>
      </c>
      <c r="L47" s="5">
        <v>30</v>
      </c>
      <c r="M47" s="5">
        <v>6</v>
      </c>
      <c r="N47" s="5">
        <v>1</v>
      </c>
      <c r="O47" s="5">
        <v>1</v>
      </c>
      <c r="P47">
        <v>1753585919</v>
      </c>
      <c r="Q47">
        <v>4354</v>
      </c>
      <c r="S47" t="s">
        <v>73</v>
      </c>
      <c r="T47" t="s">
        <v>74</v>
      </c>
      <c r="U47">
        <f>MATCH(D47,Отчет!$D$1:$D$65536,0)</f>
        <v>31</v>
      </c>
    </row>
    <row r="48" spans="1:21" x14ac:dyDescent="0.2">
      <c r="A48" s="5">
        <v>1865959639</v>
      </c>
      <c r="B48" s="5">
        <v>8</v>
      </c>
      <c r="C48" s="5" t="s">
        <v>68</v>
      </c>
      <c r="D48" s="5">
        <v>1641262327</v>
      </c>
      <c r="E48" s="1" t="s">
        <v>120</v>
      </c>
      <c r="F48" s="5" t="s">
        <v>121</v>
      </c>
      <c r="H48" s="5">
        <v>6</v>
      </c>
      <c r="I48" s="5" t="s">
        <v>71</v>
      </c>
      <c r="J48" s="5" t="s">
        <v>136</v>
      </c>
      <c r="L48" s="5">
        <v>48</v>
      </c>
      <c r="M48" s="5">
        <v>6</v>
      </c>
      <c r="N48" s="5">
        <v>1</v>
      </c>
      <c r="O48" s="5">
        <v>1</v>
      </c>
      <c r="P48">
        <v>1753585919</v>
      </c>
      <c r="Q48">
        <v>4354</v>
      </c>
      <c r="S48" t="s">
        <v>73</v>
      </c>
      <c r="T48" t="s">
        <v>74</v>
      </c>
      <c r="U48">
        <f>MATCH(D48,Отчет!$D$1:$D$65536,0)</f>
        <v>16</v>
      </c>
    </row>
    <row r="49" spans="1:21" x14ac:dyDescent="0.2">
      <c r="A49" s="5">
        <v>1865959761</v>
      </c>
      <c r="B49" s="5">
        <v>6</v>
      </c>
      <c r="C49" s="5" t="s">
        <v>68</v>
      </c>
      <c r="D49" s="5">
        <v>1641262518</v>
      </c>
      <c r="E49" s="1" t="s">
        <v>100</v>
      </c>
      <c r="F49" s="5" t="s">
        <v>101</v>
      </c>
      <c r="H49" s="5">
        <v>6</v>
      </c>
      <c r="I49" s="5" t="s">
        <v>71</v>
      </c>
      <c r="J49" s="5" t="s">
        <v>136</v>
      </c>
      <c r="L49" s="5">
        <v>36</v>
      </c>
      <c r="M49" s="5">
        <v>6</v>
      </c>
      <c r="N49" s="5">
        <v>1</v>
      </c>
      <c r="O49" s="5">
        <v>1</v>
      </c>
      <c r="P49">
        <v>1753585919</v>
      </c>
      <c r="Q49">
        <v>4354</v>
      </c>
      <c r="S49" t="s">
        <v>73</v>
      </c>
      <c r="T49" t="s">
        <v>74</v>
      </c>
      <c r="U49">
        <f>MATCH(D49,Отчет!$D$1:$D$65536,0)</f>
        <v>41</v>
      </c>
    </row>
    <row r="50" spans="1:21" x14ac:dyDescent="0.2">
      <c r="A50" s="5">
        <v>1865959821</v>
      </c>
      <c r="B50" s="5">
        <v>6</v>
      </c>
      <c r="C50" s="5" t="s">
        <v>68</v>
      </c>
      <c r="D50" s="5">
        <v>1641262313</v>
      </c>
      <c r="E50" s="1" t="s">
        <v>122</v>
      </c>
      <c r="F50" s="5" t="s">
        <v>123</v>
      </c>
      <c r="H50" s="5">
        <v>6</v>
      </c>
      <c r="I50" s="5" t="s">
        <v>71</v>
      </c>
      <c r="J50" s="5" t="s">
        <v>136</v>
      </c>
      <c r="L50" s="5">
        <v>36</v>
      </c>
      <c r="M50" s="5">
        <v>6</v>
      </c>
      <c r="N50" s="5">
        <v>1</v>
      </c>
      <c r="O50" s="5">
        <v>1</v>
      </c>
      <c r="P50">
        <v>1753585919</v>
      </c>
      <c r="Q50">
        <v>4354</v>
      </c>
      <c r="S50" t="s">
        <v>73</v>
      </c>
      <c r="T50" t="s">
        <v>74</v>
      </c>
      <c r="U50">
        <f>MATCH(D50,Отчет!$D$1:$D$65536,0)</f>
        <v>40</v>
      </c>
    </row>
    <row r="51" spans="1:21" x14ac:dyDescent="0.2">
      <c r="A51" s="5">
        <v>1865959729</v>
      </c>
      <c r="B51" s="5">
        <v>5</v>
      </c>
      <c r="C51" s="5" t="s">
        <v>68</v>
      </c>
      <c r="D51" s="5">
        <v>1642259578</v>
      </c>
      <c r="E51" s="1" t="s">
        <v>90</v>
      </c>
      <c r="F51" s="5" t="s">
        <v>91</v>
      </c>
      <c r="H51" s="5">
        <v>6</v>
      </c>
      <c r="I51" s="5" t="s">
        <v>71</v>
      </c>
      <c r="J51" s="5" t="s">
        <v>136</v>
      </c>
      <c r="L51" s="5">
        <v>30</v>
      </c>
      <c r="M51" s="5">
        <v>6</v>
      </c>
      <c r="N51" s="5">
        <v>1</v>
      </c>
      <c r="O51" s="5">
        <v>0</v>
      </c>
      <c r="P51">
        <v>1753585919</v>
      </c>
      <c r="Q51">
        <v>4354</v>
      </c>
      <c r="S51" t="s">
        <v>73</v>
      </c>
      <c r="T51" t="s">
        <v>74</v>
      </c>
      <c r="U51">
        <f>MATCH(D51,Отчет!$D$1:$D$65536,0)</f>
        <v>42</v>
      </c>
    </row>
    <row r="52" spans="1:21" x14ac:dyDescent="0.2">
      <c r="A52" s="5">
        <v>1865959450</v>
      </c>
      <c r="B52" s="5">
        <v>6</v>
      </c>
      <c r="C52" s="5" t="s">
        <v>68</v>
      </c>
      <c r="D52" s="5">
        <v>1641262300</v>
      </c>
      <c r="E52" s="1" t="s">
        <v>124</v>
      </c>
      <c r="F52" s="5" t="s">
        <v>125</v>
      </c>
      <c r="H52" s="5">
        <v>6</v>
      </c>
      <c r="I52" s="5" t="s">
        <v>71</v>
      </c>
      <c r="J52" s="5" t="s">
        <v>136</v>
      </c>
      <c r="L52" s="5">
        <v>36</v>
      </c>
      <c r="M52" s="5">
        <v>6</v>
      </c>
      <c r="N52" s="5">
        <v>1</v>
      </c>
      <c r="O52" s="5">
        <v>1</v>
      </c>
      <c r="P52">
        <v>1753585919</v>
      </c>
      <c r="Q52">
        <v>4354</v>
      </c>
      <c r="S52" t="s">
        <v>73</v>
      </c>
      <c r="T52" t="s">
        <v>74</v>
      </c>
      <c r="U52">
        <f>MATCH(D52,Отчет!$D$1:$D$65536,0)</f>
        <v>27</v>
      </c>
    </row>
    <row r="53" spans="1:21" x14ac:dyDescent="0.2">
      <c r="A53" s="5">
        <v>1865960212</v>
      </c>
      <c r="B53" s="5">
        <v>7</v>
      </c>
      <c r="C53" s="5" t="s">
        <v>68</v>
      </c>
      <c r="D53" s="5">
        <v>1641262505</v>
      </c>
      <c r="E53" s="1" t="s">
        <v>102</v>
      </c>
      <c r="F53" s="5" t="s">
        <v>103</v>
      </c>
      <c r="H53" s="5">
        <v>6</v>
      </c>
      <c r="I53" s="5" t="s">
        <v>71</v>
      </c>
      <c r="J53" s="5" t="s">
        <v>136</v>
      </c>
      <c r="L53" s="5">
        <v>42</v>
      </c>
      <c r="M53" s="5">
        <v>6</v>
      </c>
      <c r="N53" s="5">
        <v>1</v>
      </c>
      <c r="O53" s="5">
        <v>1</v>
      </c>
      <c r="P53">
        <v>1753585919</v>
      </c>
      <c r="Q53">
        <v>4354</v>
      </c>
      <c r="S53" t="s">
        <v>73</v>
      </c>
      <c r="T53" t="s">
        <v>74</v>
      </c>
      <c r="U53">
        <f>MATCH(D53,Отчет!$D$1:$D$65536,0)</f>
        <v>39</v>
      </c>
    </row>
    <row r="54" spans="1:21" x14ac:dyDescent="0.2">
      <c r="A54" s="5">
        <v>1865959545</v>
      </c>
      <c r="B54" s="5">
        <v>9</v>
      </c>
      <c r="C54" s="5" t="s">
        <v>68</v>
      </c>
      <c r="D54" s="5">
        <v>1641262286</v>
      </c>
      <c r="E54" s="1" t="s">
        <v>126</v>
      </c>
      <c r="F54" s="5" t="s">
        <v>127</v>
      </c>
      <c r="H54" s="5">
        <v>6</v>
      </c>
      <c r="I54" s="5" t="s">
        <v>71</v>
      </c>
      <c r="J54" s="5" t="s">
        <v>136</v>
      </c>
      <c r="L54" s="5">
        <v>54</v>
      </c>
      <c r="M54" s="5">
        <v>6</v>
      </c>
      <c r="N54" s="5">
        <v>1</v>
      </c>
      <c r="O54" s="5">
        <v>1</v>
      </c>
      <c r="P54">
        <v>1753585919</v>
      </c>
      <c r="Q54">
        <v>4354</v>
      </c>
      <c r="S54" t="s">
        <v>73</v>
      </c>
      <c r="T54" t="s">
        <v>74</v>
      </c>
      <c r="U54">
        <f>MATCH(D54,Отчет!$D$1:$D$65536,0)</f>
        <v>26</v>
      </c>
    </row>
    <row r="55" spans="1:21" x14ac:dyDescent="0.2">
      <c r="A55" s="5">
        <v>1871157974</v>
      </c>
      <c r="B55" s="5">
        <v>7</v>
      </c>
      <c r="C55" s="5" t="s">
        <v>68</v>
      </c>
      <c r="D55" s="5">
        <v>1656763879</v>
      </c>
      <c r="E55" s="1" t="s">
        <v>82</v>
      </c>
      <c r="F55" s="5" t="s">
        <v>83</v>
      </c>
      <c r="H55" s="5">
        <v>6</v>
      </c>
      <c r="I55" s="5" t="s">
        <v>71</v>
      </c>
      <c r="J55" s="5" t="s">
        <v>136</v>
      </c>
      <c r="L55" s="5">
        <v>42</v>
      </c>
      <c r="M55" s="5">
        <v>6</v>
      </c>
      <c r="N55" s="5">
        <v>1</v>
      </c>
      <c r="O55" s="5">
        <v>1</v>
      </c>
      <c r="P55">
        <v>1753585919</v>
      </c>
      <c r="Q55">
        <v>4354</v>
      </c>
      <c r="S55" t="s">
        <v>73</v>
      </c>
      <c r="T55" t="s">
        <v>74</v>
      </c>
      <c r="U55">
        <f>MATCH(D55,Отчет!$D$1:$D$65536,0)</f>
        <v>19</v>
      </c>
    </row>
    <row r="56" spans="1:21" x14ac:dyDescent="0.2">
      <c r="A56" s="5">
        <v>1865959512</v>
      </c>
      <c r="B56" s="5">
        <v>8</v>
      </c>
      <c r="C56" s="5" t="s">
        <v>68</v>
      </c>
      <c r="D56" s="5">
        <v>1641262273</v>
      </c>
      <c r="E56" s="1" t="s">
        <v>128</v>
      </c>
      <c r="F56" s="5" t="s">
        <v>129</v>
      </c>
      <c r="H56" s="5">
        <v>6</v>
      </c>
      <c r="I56" s="5" t="s">
        <v>71</v>
      </c>
      <c r="J56" s="5" t="s">
        <v>136</v>
      </c>
      <c r="L56" s="5">
        <v>48</v>
      </c>
      <c r="M56" s="5">
        <v>6</v>
      </c>
      <c r="N56" s="5">
        <v>1</v>
      </c>
      <c r="O56" s="5">
        <v>1</v>
      </c>
      <c r="P56">
        <v>1753585919</v>
      </c>
      <c r="Q56">
        <v>4354</v>
      </c>
      <c r="S56" t="s">
        <v>73</v>
      </c>
      <c r="T56" t="s">
        <v>74</v>
      </c>
      <c r="U56">
        <f>MATCH(D56,Отчет!$D$1:$D$65536,0)</f>
        <v>15</v>
      </c>
    </row>
    <row r="57" spans="1:21" x14ac:dyDescent="0.2">
      <c r="A57" s="5">
        <v>1865959606</v>
      </c>
      <c r="B57" s="5">
        <v>8</v>
      </c>
      <c r="C57" s="5" t="s">
        <v>68</v>
      </c>
      <c r="D57" s="5">
        <v>1641262490</v>
      </c>
      <c r="E57" s="1" t="s">
        <v>104</v>
      </c>
      <c r="F57" s="5" t="s">
        <v>105</v>
      </c>
      <c r="H57" s="5">
        <v>6</v>
      </c>
      <c r="I57" s="5" t="s">
        <v>71</v>
      </c>
      <c r="J57" s="5" t="s">
        <v>136</v>
      </c>
      <c r="L57" s="5">
        <v>48</v>
      </c>
      <c r="M57" s="5">
        <v>6</v>
      </c>
      <c r="N57" s="5">
        <v>1</v>
      </c>
      <c r="O57" s="5">
        <v>1</v>
      </c>
      <c r="P57">
        <v>1753585919</v>
      </c>
      <c r="Q57">
        <v>4354</v>
      </c>
      <c r="S57" t="s">
        <v>73</v>
      </c>
      <c r="T57" t="s">
        <v>74</v>
      </c>
      <c r="U57">
        <f>MATCH(D57,Отчет!$D$1:$D$65536,0)</f>
        <v>18</v>
      </c>
    </row>
    <row r="58" spans="1:21" x14ac:dyDescent="0.2">
      <c r="A58" s="5">
        <v>1865959573</v>
      </c>
      <c r="B58" s="5">
        <v>5</v>
      </c>
      <c r="C58" s="5" t="s">
        <v>68</v>
      </c>
      <c r="D58" s="5">
        <v>1641262246</v>
      </c>
      <c r="E58" s="1" t="s">
        <v>130</v>
      </c>
      <c r="F58" s="5" t="s">
        <v>131</v>
      </c>
      <c r="H58" s="5">
        <v>6</v>
      </c>
      <c r="I58" s="5" t="s">
        <v>71</v>
      </c>
      <c r="J58" s="5" t="s">
        <v>136</v>
      </c>
      <c r="L58" s="5">
        <v>30</v>
      </c>
      <c r="M58" s="5">
        <v>6</v>
      </c>
      <c r="N58" s="5">
        <v>1</v>
      </c>
      <c r="O58" s="5">
        <v>1</v>
      </c>
      <c r="P58">
        <v>1753585919</v>
      </c>
      <c r="Q58">
        <v>4354</v>
      </c>
      <c r="S58" t="s">
        <v>73</v>
      </c>
      <c r="T58" t="s">
        <v>74</v>
      </c>
      <c r="U58">
        <f>MATCH(D58,Отчет!$D$1:$D$65536,0)</f>
        <v>32</v>
      </c>
    </row>
    <row r="59" spans="1:21" x14ac:dyDescent="0.2">
      <c r="A59" s="5">
        <v>1865960182</v>
      </c>
      <c r="B59" s="5">
        <v>9</v>
      </c>
      <c r="C59" s="5" t="s">
        <v>68</v>
      </c>
      <c r="D59" s="5">
        <v>1642259565</v>
      </c>
      <c r="E59" s="1" t="s">
        <v>92</v>
      </c>
      <c r="F59" s="5" t="s">
        <v>93</v>
      </c>
      <c r="H59" s="5">
        <v>6</v>
      </c>
      <c r="I59" s="5" t="s">
        <v>71</v>
      </c>
      <c r="J59" s="5" t="s">
        <v>136</v>
      </c>
      <c r="L59" s="5">
        <v>54</v>
      </c>
      <c r="M59" s="5">
        <v>6</v>
      </c>
      <c r="N59" s="5">
        <v>1</v>
      </c>
      <c r="O59" s="5">
        <v>0</v>
      </c>
      <c r="P59">
        <v>1753585919</v>
      </c>
      <c r="Q59">
        <v>4354</v>
      </c>
      <c r="S59" t="s">
        <v>73</v>
      </c>
      <c r="T59" t="s">
        <v>74</v>
      </c>
      <c r="U59">
        <f>MATCH(D59,Отчет!$D$1:$D$65536,0)</f>
        <v>13</v>
      </c>
    </row>
    <row r="60" spans="1:21" x14ac:dyDescent="0.2">
      <c r="A60" s="5">
        <v>1871157958</v>
      </c>
      <c r="B60" s="5">
        <v>10</v>
      </c>
      <c r="C60" s="5" t="s">
        <v>68</v>
      </c>
      <c r="D60" s="5">
        <v>1641262232</v>
      </c>
      <c r="E60" s="1" t="s">
        <v>132</v>
      </c>
      <c r="F60" s="5" t="s">
        <v>133</v>
      </c>
      <c r="H60" s="5">
        <v>6</v>
      </c>
      <c r="I60" s="5" t="s">
        <v>71</v>
      </c>
      <c r="J60" s="5" t="s">
        <v>136</v>
      </c>
      <c r="L60" s="5">
        <v>60</v>
      </c>
      <c r="M60" s="5">
        <v>6</v>
      </c>
      <c r="N60" s="5">
        <v>1</v>
      </c>
      <c r="O60" s="5">
        <v>1</v>
      </c>
      <c r="P60">
        <v>1753585919</v>
      </c>
      <c r="Q60">
        <v>4354</v>
      </c>
      <c r="S60" t="s">
        <v>73</v>
      </c>
      <c r="T60" t="s">
        <v>74</v>
      </c>
      <c r="U60">
        <f>MATCH(D60,Отчет!$D$1:$D$65536,0)</f>
        <v>12</v>
      </c>
    </row>
    <row r="61" spans="1:21" x14ac:dyDescent="0.2">
      <c r="A61" s="5">
        <v>1871157918</v>
      </c>
      <c r="B61" s="5">
        <v>5</v>
      </c>
      <c r="C61" s="5" t="s">
        <v>68</v>
      </c>
      <c r="D61" s="5">
        <v>1641262476</v>
      </c>
      <c r="E61" s="1" t="s">
        <v>106</v>
      </c>
      <c r="F61" s="5" t="s">
        <v>107</v>
      </c>
      <c r="H61" s="5">
        <v>6</v>
      </c>
      <c r="I61" s="5" t="s">
        <v>71</v>
      </c>
      <c r="J61" s="5" t="s">
        <v>136</v>
      </c>
      <c r="L61" s="5">
        <v>30</v>
      </c>
      <c r="M61" s="5">
        <v>6</v>
      </c>
      <c r="N61" s="5">
        <v>1</v>
      </c>
      <c r="O61" s="5">
        <v>1</v>
      </c>
      <c r="P61">
        <v>1753585919</v>
      </c>
      <c r="Q61">
        <v>4354</v>
      </c>
      <c r="S61" t="s">
        <v>73</v>
      </c>
      <c r="T61" t="s">
        <v>74</v>
      </c>
      <c r="U61">
        <f>MATCH(D61,Отчет!$D$1:$D$65536,0)</f>
        <v>33</v>
      </c>
    </row>
    <row r="62" spans="1:21" x14ac:dyDescent="0.2">
      <c r="A62" s="5">
        <v>1865959855</v>
      </c>
      <c r="B62" s="5">
        <v>7</v>
      </c>
      <c r="C62" s="5" t="s">
        <v>68</v>
      </c>
      <c r="D62" s="5">
        <v>1637114342</v>
      </c>
      <c r="E62" s="1" t="s">
        <v>134</v>
      </c>
      <c r="F62" s="5" t="s">
        <v>135</v>
      </c>
      <c r="H62" s="5">
        <v>6</v>
      </c>
      <c r="I62" s="5" t="s">
        <v>71</v>
      </c>
      <c r="J62" s="5" t="s">
        <v>136</v>
      </c>
      <c r="L62" s="5">
        <v>42</v>
      </c>
      <c r="M62" s="5">
        <v>6</v>
      </c>
      <c r="N62" s="5">
        <v>1</v>
      </c>
      <c r="O62" s="5">
        <v>1</v>
      </c>
      <c r="P62">
        <v>1753585919</v>
      </c>
      <c r="Q62">
        <v>4354</v>
      </c>
      <c r="S62" t="s">
        <v>73</v>
      </c>
      <c r="T62" t="s">
        <v>74</v>
      </c>
      <c r="U62">
        <f>MATCH(D62,Отчет!$D$1:$D$65536,0)</f>
        <v>21</v>
      </c>
    </row>
    <row r="63" spans="1:21" x14ac:dyDescent="0.2">
      <c r="A63" s="5">
        <v>1865959669</v>
      </c>
      <c r="B63" s="5">
        <v>6</v>
      </c>
      <c r="C63" s="5" t="s">
        <v>68</v>
      </c>
      <c r="D63" s="5">
        <v>1642259604</v>
      </c>
      <c r="E63" s="1" t="s">
        <v>86</v>
      </c>
      <c r="F63" s="5" t="s">
        <v>87</v>
      </c>
      <c r="H63" s="5">
        <v>6</v>
      </c>
      <c r="I63" s="5" t="s">
        <v>71</v>
      </c>
      <c r="J63" s="5" t="s">
        <v>136</v>
      </c>
      <c r="L63" s="5">
        <v>36</v>
      </c>
      <c r="M63" s="5">
        <v>6</v>
      </c>
      <c r="N63" s="5">
        <v>1</v>
      </c>
      <c r="O63" s="5">
        <v>1</v>
      </c>
      <c r="P63">
        <v>1753585919</v>
      </c>
      <c r="Q63">
        <v>4354</v>
      </c>
      <c r="S63" t="s">
        <v>73</v>
      </c>
      <c r="T63" t="s">
        <v>74</v>
      </c>
      <c r="U63">
        <f>MATCH(D63,Отчет!$D$1:$D$65536,0)</f>
        <v>30</v>
      </c>
    </row>
    <row r="64" spans="1:21" x14ac:dyDescent="0.2">
      <c r="A64" s="5">
        <v>1951049113</v>
      </c>
      <c r="B64" s="5">
        <v>9</v>
      </c>
      <c r="C64" s="5" t="s">
        <v>68</v>
      </c>
      <c r="D64" s="5">
        <v>1940278090</v>
      </c>
      <c r="E64" s="1" t="s">
        <v>77</v>
      </c>
      <c r="F64" s="5" t="s">
        <v>78</v>
      </c>
      <c r="H64" s="5">
        <v>6</v>
      </c>
      <c r="I64" s="5" t="s">
        <v>71</v>
      </c>
      <c r="J64" s="5" t="s">
        <v>136</v>
      </c>
      <c r="L64" s="5">
        <v>54</v>
      </c>
      <c r="M64" s="5">
        <v>6</v>
      </c>
      <c r="N64" s="5">
        <v>1</v>
      </c>
      <c r="O64" s="5">
        <v>1</v>
      </c>
      <c r="P64">
        <v>1753585919</v>
      </c>
      <c r="Q64">
        <v>4354</v>
      </c>
      <c r="R64" t="s">
        <v>79</v>
      </c>
      <c r="S64" t="s">
        <v>73</v>
      </c>
      <c r="T64" t="s">
        <v>74</v>
      </c>
      <c r="U64">
        <f>MATCH(D64,Отчет!$D$1:$D$65536,0)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Dzhamilya Abuzyarova</dc:creator>
  <cp:lastModifiedBy>Dzhamilya Abuzyarova</cp:lastModifiedBy>
  <dcterms:created xsi:type="dcterms:W3CDTF">2006-05-18T19:55:00Z</dcterms:created>
  <dcterms:modified xsi:type="dcterms:W3CDTF">2018-07-16T09:36:25Z</dcterms:modified>
</cp:coreProperties>
</file>