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5200" windowHeight="7425" activeTab="3"/>
  </bookViews>
  <sheets>
    <sheet name="Сводный расчет" sheetId="4" r:id="rId1"/>
    <sheet name="ПК" sheetId="3" r:id="rId2"/>
    <sheet name="ПО" sheetId="1" r:id="rId3"/>
    <sheet name="Мультимедиа" sheetId="5" r:id="rId4"/>
    <sheet name="Конфигурация графической станци" sheetId="2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5" l="1"/>
  <c r="N5" i="5"/>
  <c r="N6" i="5"/>
  <c r="N7" i="5"/>
  <c r="N8" i="5"/>
  <c r="N10" i="5"/>
  <c r="K8" i="5" l="1"/>
  <c r="K7" i="5"/>
  <c r="K6" i="5"/>
  <c r="K5" i="5"/>
  <c r="K4" i="5"/>
  <c r="H8" i="5"/>
  <c r="H7" i="5"/>
  <c r="H6" i="5"/>
  <c r="H5" i="5"/>
  <c r="H4" i="5"/>
  <c r="K10" i="5" l="1"/>
  <c r="H10" i="5"/>
  <c r="E8" i="5"/>
  <c r="E7" i="5"/>
  <c r="E6" i="5"/>
  <c r="E5" i="5"/>
  <c r="E4" i="5"/>
  <c r="E10" i="5" l="1"/>
  <c r="C5" i="4" s="1"/>
  <c r="G7" i="3"/>
  <c r="G6" i="3" l="1"/>
  <c r="C11" i="2"/>
  <c r="G9" i="1"/>
  <c r="G4" i="1"/>
  <c r="G5" i="3"/>
  <c r="G4" i="3"/>
  <c r="G3" i="3"/>
  <c r="G8" i="3" s="1"/>
  <c r="C4" i="4" s="1"/>
  <c r="G8" i="1" l="1"/>
  <c r="G5" i="1"/>
  <c r="G6" i="1"/>
  <c r="G7" i="1"/>
  <c r="G3" i="1"/>
  <c r="G10" i="1" s="1"/>
  <c r="C3" i="4" s="1"/>
  <c r="C8" i="4" s="1"/>
</calcChain>
</file>

<file path=xl/sharedStrings.xml><?xml version="1.0" encoding="utf-8"?>
<sst xmlns="http://schemas.openxmlformats.org/spreadsheetml/2006/main" count="138" uniqueCount="96">
  <si>
    <t>ACAD-1YEAR-30-M</t>
  </si>
  <si>
    <t>ChaosGroup</t>
  </si>
  <si>
    <t>Программное обеспечение Academic licenses, учебный на 1 год, английский, лицензии с 30 (за лицензию)</t>
  </si>
  <si>
    <t>НДС</t>
  </si>
  <si>
    <t>3032-06-610</t>
  </si>
  <si>
    <t>Ключ аппаратной защиты dongle для Vray</t>
  </si>
  <si>
    <t xml:space="preserve">Приобретение ключа аппаратной защиты Необязательно. ПО может работать без ключа (онлайн лицензирование), но требуется активное подключение к сети Интернет. Покупка ключа также не нужна, если заказчик ранее уже приобретал ПО ChaosGroup и новые лицензии планирует использовать в той же локальной сети (новую лицензию можно прошить на имеющийся ключ).
Во всех других случаях ключ обязателен.
Если все приобретаемые лицензии планируется использовать в одной локальной сети, достаточно одного ключа.
Лицензии на ключ не прошиты (приходит пустым), прошивает заказчик самостоятельно.
По умолчанию лицензии сетевые.
</t>
  </si>
  <si>
    <t>021-10548</t>
  </si>
  <si>
    <t>Microsoft</t>
  </si>
  <si>
    <t>Office Standard 2016 Russian OLP NL AcademicEdition</t>
  </si>
  <si>
    <t>Pixologic</t>
  </si>
  <si>
    <t>ZBrush 4R8 Win Academic License at least 10 licenses</t>
  </si>
  <si>
    <t>65272652BB04A12</t>
  </si>
  <si>
    <t>AdobeCreativeCloud</t>
  </si>
  <si>
    <t>Creative Cloud for teams - All Apps ALL Multiple Platforms Multi European Languages Team LicSub Education Device license 3 month</t>
  </si>
  <si>
    <t>Процессор</t>
  </si>
  <si>
    <t>Видеокарта</t>
  </si>
  <si>
    <t>Материнская плата</t>
  </si>
  <si>
    <t>Оперативная память</t>
  </si>
  <si>
    <t>Жесткий диск (HDD)</t>
  </si>
  <si>
    <t>Корпус</t>
  </si>
  <si>
    <t>Система охлаждения</t>
  </si>
  <si>
    <t>2412-0896</t>
  </si>
  <si>
    <t>Dell</t>
  </si>
  <si>
    <t>С ндс</t>
  </si>
  <si>
    <t>Итого</t>
  </si>
  <si>
    <t>Программное обеспечение</t>
  </si>
  <si>
    <t>Рабочая станция</t>
  </si>
  <si>
    <t>Графическая станция</t>
  </si>
  <si>
    <t>Стоимость</t>
  </si>
  <si>
    <t>Примечание</t>
  </si>
  <si>
    <t>Цена ед.</t>
  </si>
  <si>
    <t>Кол-во</t>
  </si>
  <si>
    <t>Наименование</t>
  </si>
  <si>
    <t>Производитель</t>
  </si>
  <si>
    <t xml:space="preserve">академ лицензии на год, есть варианты на 2 и 3 года. V-Ray for 3ds Max edu </t>
  </si>
  <si>
    <t xml:space="preserve">академ лицензии на год, есть варианты на 2 и 3 года. V-Ray for Maya edu </t>
  </si>
  <si>
    <t>Артикул</t>
  </si>
  <si>
    <t>Microsoft Windows Professional 10 Russian Upgrade Academic Edition (производитель Microsoft)</t>
  </si>
  <si>
    <t>Microsoft Windows 10 Home 64-bit Russian 1pk DSP OEI DVD</t>
  </si>
  <si>
    <t>Операционная система</t>
  </si>
  <si>
    <t>Benq</t>
  </si>
  <si>
    <t>Монитор BenQ 22" GW2270HM</t>
  </si>
  <si>
    <t>конфигурация приложена</t>
  </si>
  <si>
    <t>Компьютерное оборудование</t>
  </si>
  <si>
    <t>Konica Minolta Bizhub c308e</t>
  </si>
  <si>
    <t>A7PY021</t>
  </si>
  <si>
    <t>Konica Minolta</t>
  </si>
  <si>
    <t>№</t>
  </si>
  <si>
    <t>Тип оборудования</t>
  </si>
  <si>
    <t>Модель</t>
  </si>
  <si>
    <t>Проектор</t>
  </si>
  <si>
    <t>Epson EB-2040</t>
  </si>
  <si>
    <t>Экран</t>
  </si>
  <si>
    <t>Экран Lumien LMC-100109</t>
  </si>
  <si>
    <t>Усилитель</t>
  </si>
  <si>
    <t>ROXTON AZ-120</t>
  </si>
  <si>
    <t>Громкоговоритель</t>
  </si>
  <si>
    <t>MS-20TW</t>
  </si>
  <si>
    <t>Коммутационный шкаф</t>
  </si>
  <si>
    <t>Коммутационный шкаф SYSMATRIX WL 5404.710</t>
  </si>
  <si>
    <t>Монтаж</t>
  </si>
  <si>
    <t>Цена, руб</t>
  </si>
  <si>
    <t>Стоимость, руб</t>
  </si>
  <si>
    <t>Техн характеристики</t>
  </si>
  <si>
    <r>
      <t>Intel Core i7 - 8700K OEM</t>
    </r>
    <r>
      <rPr>
        <sz val="11"/>
        <color rgb="FF7F7F7F"/>
        <rFont val="Times New Roman"/>
        <family val="1"/>
        <charset val="204"/>
      </rPr>
      <t>Socket 1151 v2, 6-ядерный, 3700 МГц, Turbo: 4700 МГц, Coffee Lake-S, Кэш L2 - 1.5 Мб, Кэш L3 - 12 Мб, Intel UHD Graphics 630, 14 нм, 95 Вт</t>
    </r>
  </si>
  <si>
    <r>
      <t>16Gb DDR4 3000MHz Corsair Vengeance LPX (CMK16GX4M2C3000C16) (2x8Gb KIT)</t>
    </r>
    <r>
      <rPr>
        <sz val="11"/>
        <color rgb="FF7F7F7F"/>
        <rFont val="Times New Roman"/>
        <family val="1"/>
        <charset val="204"/>
      </rPr>
      <t>16384 Мб, DDR-4, 24000 Мб/с, CL16, 1.35 В</t>
    </r>
  </si>
  <si>
    <r>
      <t>1Tb SATA-III Seagate Enterprise Capacity (ST1000NM0008)</t>
    </r>
    <r>
      <rPr>
        <sz val="11"/>
        <color rgb="FF7F7F7F"/>
        <rFont val="Times New Roman"/>
        <family val="1"/>
        <charset val="204"/>
      </rPr>
      <t>внутренний HDD, 3.5", 1000 Гб, SATA-III, 7200 об/мин, кэш - 128 Мб</t>
    </r>
  </si>
  <si>
    <r>
      <t>3Cott 4403 Black 450W</t>
    </r>
    <r>
      <rPr>
        <sz val="11"/>
        <color rgb="FF7F7F7F"/>
        <rFont val="Times New Roman"/>
        <family val="1"/>
        <charset val="204"/>
      </rPr>
      <t>ATX, mATX, Midi-Tower, 450 Вт, 3xUSB 2.0, Audio</t>
    </r>
  </si>
  <si>
    <r>
      <t>Cooler Master C116 (CP6-9GDSC-0L-GP)</t>
    </r>
    <r>
      <rPr>
        <sz val="11"/>
        <color rgb="FF7F7F7F"/>
        <rFont val="Times New Roman"/>
        <family val="1"/>
        <charset val="204"/>
      </rPr>
      <t>для процессора, Socket 775, 1150, 1151, 1155, 1156, 92x92 мм, 2200- об/мин, алюминий + медь</t>
    </r>
  </si>
  <si>
    <t>Расчет стоимости программного обеспечения</t>
  </si>
  <si>
    <t>Цена ед., руб.</t>
  </si>
  <si>
    <t>Стоимость, руб.</t>
  </si>
  <si>
    <t>нет</t>
  </si>
  <si>
    <t>с НДС</t>
  </si>
  <si>
    <t>Требует уточнения при подготовке закупки. Возможно будет 10 пакетов по 10 шт, в этом случае, цена будет  меньше.</t>
  </si>
  <si>
    <t>На 3 месяца 2018г., начиная с сентября и до момента продления общих лицензий.</t>
  </si>
  <si>
    <t>Монитор Dell U2412M Black</t>
  </si>
  <si>
    <t>Расчет стоимости ПК - графическая станция для компьютерного класса</t>
  </si>
  <si>
    <t>Расчет стоимости приобретения всех компьютеров по запросу ВШД.</t>
  </si>
  <si>
    <t>Мультимедийное оборудование</t>
  </si>
  <si>
    <t>Организация компьютерной сети (СКС, активное оборудование, WiFi)</t>
  </si>
  <si>
    <t>Файловый сервер, ИБП</t>
  </si>
  <si>
    <t>Сводный расчет финансирования оснащения ВШД в 2018г.</t>
  </si>
  <si>
    <t>№ п/п</t>
  </si>
  <si>
    <t>Видеокарта PNY Quadro P1000 [VCQP1000DVI-PB]</t>
  </si>
  <si>
    <t>ASUS PRIME B350-PLUS</t>
  </si>
  <si>
    <t>ООО "Интакт"</t>
  </si>
  <si>
    <t>ЗАО "КРОК"</t>
  </si>
  <si>
    <t>ООО "Альфаком"</t>
  </si>
  <si>
    <t>Обоснование цены на поставку и монтаж мультимедийного оборудования</t>
  </si>
  <si>
    <t>Среднее значение:</t>
  </si>
  <si>
    <t xml:space="preserve">Начальник управления системно-технической инфраструктуры и сервисов </t>
  </si>
  <si>
    <t>Б.Л. Линецкий</t>
  </si>
  <si>
    <t>ООО "МЦП"</t>
  </si>
  <si>
    <t>Предлагаем установить начальную (максимальную) цену запроса котировок в электронной форме в объеме 925115,90 руб. (девятьсот двадцать пять тысяч сто пятнадцать рублей 90 копеек).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</si>
</sst>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0\ _₽"/>
    <numFmt numFmtId="165" formatCode="0.000"/>
    <numFmt numFmtId="166" formatCode="0.0000"/>
    <numFmt numFmtId="167" formatCode="_-* #,##0.000\ _₽_-;\-* #,##0.000\ _₽_-;_-* &quot;-&quot;???\ _₽_-;_-@_-"/>
    <numFmt numFmtId="168" formatCode="_-* #,##0.0000\ _₽_-;\-* #,##0.0000\ _₽_-;_-* &quot;-&quot;??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7" applyNumberFormat="0" applyFill="0" applyAlignment="0" applyProtection="0"/>
    <xf numFmtId="0" fontId="4" fillId="0" borderId="8" applyNumberFormat="0" applyFill="0" applyAlignment="0" applyProtection="0"/>
  </cellStyleXfs>
  <cellXfs count="82">
    <xf numFmtId="0" fontId="0" fillId="0" borderId="0" xfId="0"/>
    <xf numFmtId="2" fontId="0" fillId="0" borderId="0" xfId="0" applyNumberFormat="1"/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43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43" fontId="0" fillId="0" borderId="10" xfId="0" applyNumberFormat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43" fontId="7" fillId="0" borderId="9" xfId="0" applyNumberFormat="1" applyFont="1" applyBorder="1" applyAlignment="1">
      <alignment horizontal="right" vertical="center" wrapText="1"/>
    </xf>
    <xf numFmtId="43" fontId="7" fillId="0" borderId="5" xfId="0" applyNumberFormat="1" applyFont="1" applyBorder="1" applyAlignment="1">
      <alignment horizontal="right" vertical="center" wrapText="1"/>
    </xf>
    <xf numFmtId="43" fontId="7" fillId="0" borderId="6" xfId="0" applyNumberFormat="1" applyFont="1" applyBorder="1" applyAlignment="1">
      <alignment vertical="center" wrapText="1"/>
    </xf>
    <xf numFmtId="43" fontId="9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4" fontId="0" fillId="0" borderId="16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4" fontId="0" fillId="0" borderId="10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4" fontId="5" fillId="0" borderId="18" xfId="0" applyNumberFormat="1" applyFont="1" applyBorder="1"/>
    <xf numFmtId="0" fontId="0" fillId="0" borderId="18" xfId="0" applyFont="1" applyBorder="1"/>
    <xf numFmtId="0" fontId="0" fillId="0" borderId="14" xfId="0" applyFont="1" applyBorder="1"/>
    <xf numFmtId="0" fontId="5" fillId="0" borderId="10" xfId="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0" fillId="0" borderId="10" xfId="1" applyFont="1" applyBorder="1" applyAlignment="1">
      <alignment vertical="center" wrapText="1"/>
    </xf>
    <xf numFmtId="0" fontId="6" fillId="0" borderId="10" xfId="0" applyFont="1" applyBorder="1"/>
    <xf numFmtId="164" fontId="6" fillId="0" borderId="10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/>
    </xf>
    <xf numFmtId="0" fontId="5" fillId="0" borderId="10" xfId="3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0" xfId="0" applyFont="1" applyBorder="1" applyAlignment="1">
      <alignment wrapText="1"/>
    </xf>
    <xf numFmtId="43" fontId="6" fillId="0" borderId="10" xfId="0" applyNumberFormat="1" applyFont="1" applyBorder="1"/>
    <xf numFmtId="43" fontId="5" fillId="0" borderId="10" xfId="0" applyNumberFormat="1" applyFont="1" applyBorder="1"/>
    <xf numFmtId="0" fontId="5" fillId="0" borderId="10" xfId="0" applyFont="1" applyBorder="1" applyAlignment="1">
      <alignment vertical="center"/>
    </xf>
    <xf numFmtId="43" fontId="5" fillId="0" borderId="10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43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5" fillId="0" borderId="20" xfId="2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10" xfId="2" applyFont="1" applyBorder="1" applyAlignment="1"/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/>
    <xf numFmtId="0" fontId="5" fillId="0" borderId="3" xfId="2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/>
    </xf>
    <xf numFmtId="4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3" xfId="2" applyFont="1" applyBorder="1" applyAlignment="1"/>
    <xf numFmtId="0" fontId="5" fillId="0" borderId="2" xfId="2" applyFont="1" applyBorder="1" applyAlignment="1"/>
    <xf numFmtId="0" fontId="5" fillId="0" borderId="21" xfId="0" applyFont="1" applyBorder="1" applyAlignment="1">
      <alignment horizontal="center"/>
    </xf>
  </cellXfs>
  <cellStyles count="4">
    <cellStyle name="Гиперссылка" xfId="1" builtinId="8"/>
    <cellStyle name="Заголовок 1" xfId="2" builtinId="16"/>
    <cellStyle name="Заголовок 2" xfId="3" builtinId="17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2" max="2" width="34.28515625" customWidth="1"/>
    <col min="3" max="3" width="36.5703125" customWidth="1"/>
    <col min="4" max="4" width="9.140625" customWidth="1"/>
  </cols>
  <sheetData>
    <row r="1" spans="1:3" ht="35.25" customHeight="1" x14ac:dyDescent="0.25">
      <c r="A1" s="63" t="s">
        <v>83</v>
      </c>
      <c r="B1" s="64"/>
      <c r="C1" s="65"/>
    </row>
    <row r="2" spans="1:3" x14ac:dyDescent="0.25">
      <c r="A2" s="44" t="s">
        <v>84</v>
      </c>
      <c r="B2" s="45" t="s">
        <v>33</v>
      </c>
      <c r="C2" s="45" t="s">
        <v>63</v>
      </c>
    </row>
    <row r="3" spans="1:3" x14ac:dyDescent="0.25">
      <c r="A3" s="46">
        <v>1</v>
      </c>
      <c r="B3" s="47" t="s">
        <v>26</v>
      </c>
      <c r="C3" s="50">
        <f>VALUE(ПО!G10)</f>
        <v>4508750</v>
      </c>
    </row>
    <row r="4" spans="1:3" x14ac:dyDescent="0.25">
      <c r="A4" s="46">
        <v>2</v>
      </c>
      <c r="B4" s="47" t="s">
        <v>44</v>
      </c>
      <c r="C4" s="50">
        <f>VALUE(ПК!G8)</f>
        <v>12193390</v>
      </c>
    </row>
    <row r="5" spans="1:3" x14ac:dyDescent="0.25">
      <c r="A5" s="46">
        <v>3</v>
      </c>
      <c r="B5" s="47" t="s">
        <v>80</v>
      </c>
      <c r="C5" s="50">
        <f>Мультимедиа!E10</f>
        <v>1092488.72</v>
      </c>
    </row>
    <row r="6" spans="1:3" ht="37.5" customHeight="1" x14ac:dyDescent="0.25">
      <c r="A6" s="46">
        <v>4</v>
      </c>
      <c r="B6" s="49" t="s">
        <v>81</v>
      </c>
      <c r="C6" s="50"/>
    </row>
    <row r="7" spans="1:3" ht="17.25" customHeight="1" x14ac:dyDescent="0.25">
      <c r="A7" s="46">
        <v>5</v>
      </c>
      <c r="B7" s="47" t="s">
        <v>82</v>
      </c>
      <c r="C7" s="50"/>
    </row>
    <row r="8" spans="1:3" x14ac:dyDescent="0.25">
      <c r="A8" s="46"/>
      <c r="B8" s="48" t="s">
        <v>25</v>
      </c>
      <c r="C8" s="51">
        <f>SUM(C3:C7)</f>
        <v>17794628.719999999</v>
      </c>
    </row>
  </sheetData>
  <mergeCells count="1">
    <mergeCell ref="A1:C1"/>
  </mergeCells>
  <pageMargins left="0.78740157480314965" right="0.1968503937007874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view="pageBreakPreview" topLeftCell="B1" zoomScale="130" zoomScaleNormal="100" zoomScaleSheetLayoutView="130" workbookViewId="0">
      <selection activeCell="D3" sqref="D3"/>
    </sheetView>
  </sheetViews>
  <sheetFormatPr defaultRowHeight="15" x14ac:dyDescent="0.25"/>
  <cols>
    <col min="2" max="2" width="14.140625" customWidth="1"/>
    <col min="3" max="3" width="21.7109375" customWidth="1"/>
    <col min="4" max="4" width="21.140625" customWidth="1"/>
    <col min="5" max="5" width="8.85546875" customWidth="1"/>
    <col min="6" max="6" width="14.140625" customWidth="1"/>
    <col min="7" max="7" width="18.140625" customWidth="1"/>
    <col min="8" max="8" width="9.7109375" customWidth="1"/>
    <col min="9" max="9" width="26" customWidth="1"/>
  </cols>
  <sheetData>
    <row r="1" spans="1:15" ht="29.25" customHeight="1" x14ac:dyDescent="0.25">
      <c r="A1" s="67" t="s">
        <v>79</v>
      </c>
      <c r="B1" s="67"/>
      <c r="C1" s="67"/>
      <c r="D1" s="67"/>
      <c r="E1" s="67"/>
      <c r="F1" s="67"/>
      <c r="G1" s="67"/>
      <c r="H1" s="67"/>
      <c r="I1" s="67"/>
    </row>
    <row r="2" spans="1:15" x14ac:dyDescent="0.25">
      <c r="A2" s="36" t="s">
        <v>48</v>
      </c>
      <c r="B2" s="36" t="s">
        <v>37</v>
      </c>
      <c r="C2" s="36" t="s">
        <v>34</v>
      </c>
      <c r="D2" s="36" t="s">
        <v>33</v>
      </c>
      <c r="E2" s="36" t="s">
        <v>32</v>
      </c>
      <c r="F2" s="36" t="s">
        <v>31</v>
      </c>
      <c r="G2" s="36" t="s">
        <v>29</v>
      </c>
      <c r="H2" s="36" t="s">
        <v>3</v>
      </c>
      <c r="I2" s="36" t="s">
        <v>30</v>
      </c>
    </row>
    <row r="3" spans="1:15" ht="30" x14ac:dyDescent="0.25">
      <c r="A3" s="36">
        <v>1</v>
      </c>
      <c r="B3" s="37" t="s">
        <v>22</v>
      </c>
      <c r="C3" s="37" t="s">
        <v>23</v>
      </c>
      <c r="D3" s="37" t="s">
        <v>77</v>
      </c>
      <c r="E3" s="43">
        <v>101</v>
      </c>
      <c r="F3" s="41">
        <v>17260</v>
      </c>
      <c r="G3" s="41">
        <f>E3*F3</f>
        <v>1743260</v>
      </c>
      <c r="H3" s="37" t="s">
        <v>24</v>
      </c>
      <c r="I3" s="38"/>
    </row>
    <row r="4" spans="1:15" x14ac:dyDescent="0.25">
      <c r="A4" s="36">
        <v>2</v>
      </c>
      <c r="B4" s="37"/>
      <c r="C4" s="37"/>
      <c r="D4" s="37" t="s">
        <v>28</v>
      </c>
      <c r="E4" s="43">
        <v>101</v>
      </c>
      <c r="F4" s="41">
        <v>99850</v>
      </c>
      <c r="G4" s="41">
        <f>E4*F4</f>
        <v>10084850</v>
      </c>
      <c r="H4" s="37" t="s">
        <v>24</v>
      </c>
      <c r="I4" s="39" t="s">
        <v>43</v>
      </c>
    </row>
    <row r="5" spans="1:15" x14ac:dyDescent="0.25">
      <c r="A5" s="36">
        <v>3</v>
      </c>
      <c r="B5" s="37"/>
      <c r="C5" s="37"/>
      <c r="D5" s="37" t="s">
        <v>27</v>
      </c>
      <c r="E5" s="43">
        <v>2</v>
      </c>
      <c r="F5" s="41">
        <v>25800</v>
      </c>
      <c r="G5" s="41">
        <f>E5*F5</f>
        <v>51600</v>
      </c>
      <c r="H5" s="37" t="s">
        <v>24</v>
      </c>
      <c r="I5" s="38"/>
    </row>
    <row r="6" spans="1:15" ht="30" x14ac:dyDescent="0.25">
      <c r="A6" s="36">
        <v>4</v>
      </c>
      <c r="B6" s="37"/>
      <c r="C6" s="37" t="s">
        <v>41</v>
      </c>
      <c r="D6" s="37" t="s">
        <v>42</v>
      </c>
      <c r="E6" s="43">
        <v>2</v>
      </c>
      <c r="F6" s="41">
        <v>6840</v>
      </c>
      <c r="G6" s="41">
        <f>E6*F6</f>
        <v>13680</v>
      </c>
      <c r="H6" s="37" t="s">
        <v>24</v>
      </c>
      <c r="I6" s="38"/>
    </row>
    <row r="7" spans="1:15" ht="30" x14ac:dyDescent="0.25">
      <c r="A7" s="36">
        <v>5</v>
      </c>
      <c r="B7" s="37" t="s">
        <v>46</v>
      </c>
      <c r="C7" s="37" t="s">
        <v>47</v>
      </c>
      <c r="D7" s="37" t="s">
        <v>45</v>
      </c>
      <c r="E7" s="43">
        <v>1</v>
      </c>
      <c r="F7" s="41">
        <v>300000</v>
      </c>
      <c r="G7" s="41">
        <f>E7*F7</f>
        <v>300000</v>
      </c>
      <c r="H7" s="37" t="s">
        <v>24</v>
      </c>
      <c r="I7" s="38"/>
    </row>
    <row r="8" spans="1:15" x14ac:dyDescent="0.25">
      <c r="A8" s="36">
        <v>6</v>
      </c>
      <c r="B8" s="66" t="s">
        <v>25</v>
      </c>
      <c r="C8" s="66"/>
      <c r="D8" s="66"/>
      <c r="E8" s="66"/>
      <c r="F8" s="66"/>
      <c r="G8" s="42">
        <f>SUM(G3:G7)</f>
        <v>12193390</v>
      </c>
      <c r="H8" s="40"/>
      <c r="I8" s="40"/>
      <c r="L8" s="3"/>
      <c r="M8" s="3"/>
      <c r="N8" s="3"/>
      <c r="O8" s="3"/>
    </row>
  </sheetData>
  <mergeCells count="2">
    <mergeCell ref="B8:F8"/>
    <mergeCell ref="A1:I1"/>
  </mergeCells>
  <hyperlinks>
    <hyperlink ref="I4" location="'Конфигурация ПК'!A1" display="конфигурация приложена"/>
  </hyperlink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view="pageBreakPreview" zoomScaleNormal="100" zoomScaleSheetLayoutView="100" workbookViewId="0">
      <selection sqref="A1:I1"/>
    </sheetView>
  </sheetViews>
  <sheetFormatPr defaultRowHeight="15" x14ac:dyDescent="0.25"/>
  <cols>
    <col min="1" max="1" width="6" style="4" customWidth="1"/>
    <col min="2" max="2" width="11.85546875" customWidth="1"/>
    <col min="3" max="3" width="21" customWidth="1"/>
    <col min="4" max="4" width="26.5703125" customWidth="1"/>
    <col min="5" max="5" width="8.5703125" customWidth="1"/>
    <col min="6" max="6" width="10.140625" bestFit="1" customWidth="1"/>
    <col min="7" max="7" width="14.85546875" customWidth="1"/>
    <col min="8" max="8" width="10" customWidth="1"/>
    <col min="9" max="9" width="45.85546875" customWidth="1"/>
    <col min="13" max="15" width="10.5703125" bestFit="1" customWidth="1"/>
    <col min="16" max="16" width="14.42578125" customWidth="1"/>
  </cols>
  <sheetData>
    <row r="1" spans="1:16" ht="27.75" customHeight="1" thickBot="1" x14ac:dyDescent="0.3">
      <c r="A1" s="69" t="s">
        <v>70</v>
      </c>
      <c r="B1" s="70"/>
      <c r="C1" s="70"/>
      <c r="D1" s="70"/>
      <c r="E1" s="70"/>
      <c r="F1" s="70"/>
      <c r="G1" s="70"/>
      <c r="H1" s="70"/>
      <c r="I1" s="71"/>
    </row>
    <row r="2" spans="1:16" ht="30.75" thickBot="1" x14ac:dyDescent="0.3">
      <c r="A2" s="22" t="s">
        <v>48</v>
      </c>
      <c r="B2" s="14" t="s">
        <v>37</v>
      </c>
      <c r="C2" s="14" t="s">
        <v>34</v>
      </c>
      <c r="D2" s="23" t="s">
        <v>33</v>
      </c>
      <c r="E2" s="14" t="s">
        <v>32</v>
      </c>
      <c r="F2" s="23" t="s">
        <v>71</v>
      </c>
      <c r="G2" s="14" t="s">
        <v>72</v>
      </c>
      <c r="H2" s="14" t="s">
        <v>3</v>
      </c>
      <c r="I2" s="24" t="s">
        <v>30</v>
      </c>
    </row>
    <row r="3" spans="1:16" ht="75" x14ac:dyDescent="0.25">
      <c r="A3" s="5">
        <v>1</v>
      </c>
      <c r="B3" s="25" t="s">
        <v>0</v>
      </c>
      <c r="C3" s="25" t="s">
        <v>1</v>
      </c>
      <c r="D3" s="26" t="s">
        <v>2</v>
      </c>
      <c r="E3" s="25">
        <v>100</v>
      </c>
      <c r="F3" s="27">
        <v>4819</v>
      </c>
      <c r="G3" s="27">
        <f t="shared" ref="G3:G9" si="0">E3*F3</f>
        <v>481900</v>
      </c>
      <c r="H3" s="25" t="s">
        <v>73</v>
      </c>
      <c r="I3" s="28" t="s">
        <v>35</v>
      </c>
    </row>
    <row r="4" spans="1:16" ht="75" x14ac:dyDescent="0.25">
      <c r="A4" s="6">
        <v>2</v>
      </c>
      <c r="B4" s="29" t="s">
        <v>0</v>
      </c>
      <c r="C4" s="29" t="s">
        <v>1</v>
      </c>
      <c r="D4" s="30" t="s">
        <v>2</v>
      </c>
      <c r="E4" s="29">
        <v>100</v>
      </c>
      <c r="F4" s="31">
        <v>4819</v>
      </c>
      <c r="G4" s="31">
        <f t="shared" si="0"/>
        <v>481900</v>
      </c>
      <c r="H4" s="29" t="s">
        <v>73</v>
      </c>
      <c r="I4" s="32" t="s">
        <v>36</v>
      </c>
    </row>
    <row r="5" spans="1:16" ht="255" x14ac:dyDescent="0.25">
      <c r="A5" s="6">
        <v>3</v>
      </c>
      <c r="B5" s="29" t="s">
        <v>4</v>
      </c>
      <c r="C5" s="29" t="s">
        <v>1</v>
      </c>
      <c r="D5" s="30" t="s">
        <v>5</v>
      </c>
      <c r="E5" s="29">
        <v>1</v>
      </c>
      <c r="F5" s="31">
        <v>3600</v>
      </c>
      <c r="G5" s="31">
        <f t="shared" si="0"/>
        <v>3600</v>
      </c>
      <c r="H5" s="29" t="s">
        <v>74</v>
      </c>
      <c r="I5" s="32" t="s">
        <v>6</v>
      </c>
      <c r="L5" s="3"/>
      <c r="M5" s="3"/>
      <c r="N5" s="3"/>
      <c r="O5" s="3"/>
    </row>
    <row r="6" spans="1:16" ht="45" x14ac:dyDescent="0.25">
      <c r="A6" s="6">
        <v>4</v>
      </c>
      <c r="B6" s="29" t="s">
        <v>7</v>
      </c>
      <c r="C6" s="29" t="s">
        <v>8</v>
      </c>
      <c r="D6" s="30" t="s">
        <v>9</v>
      </c>
      <c r="E6" s="29">
        <v>103</v>
      </c>
      <c r="F6" s="31">
        <v>2500</v>
      </c>
      <c r="G6" s="31">
        <f t="shared" si="0"/>
        <v>257500</v>
      </c>
      <c r="H6" s="29" t="s">
        <v>73</v>
      </c>
      <c r="I6" s="32"/>
      <c r="L6" s="3"/>
      <c r="M6" s="3"/>
      <c r="N6" s="3"/>
      <c r="O6" s="3"/>
    </row>
    <row r="7" spans="1:16" ht="45" x14ac:dyDescent="0.25">
      <c r="A7" s="6">
        <v>5</v>
      </c>
      <c r="B7" s="29"/>
      <c r="C7" s="29" t="s">
        <v>10</v>
      </c>
      <c r="D7" s="30" t="s">
        <v>11</v>
      </c>
      <c r="E7" s="29">
        <v>101</v>
      </c>
      <c r="F7" s="31">
        <v>26000</v>
      </c>
      <c r="G7" s="31">
        <f t="shared" si="0"/>
        <v>2626000</v>
      </c>
      <c r="H7" s="29" t="s">
        <v>73</v>
      </c>
      <c r="I7" s="32" t="s">
        <v>75</v>
      </c>
      <c r="L7" s="3"/>
      <c r="M7" s="3"/>
      <c r="N7" s="3"/>
      <c r="O7" s="3"/>
    </row>
    <row r="8" spans="1:16" ht="90" x14ac:dyDescent="0.25">
      <c r="A8" s="6">
        <v>6</v>
      </c>
      <c r="B8" s="29" t="s">
        <v>12</v>
      </c>
      <c r="C8" s="30" t="s">
        <v>13</v>
      </c>
      <c r="D8" s="30" t="s">
        <v>14</v>
      </c>
      <c r="E8" s="29">
        <v>101</v>
      </c>
      <c r="F8" s="31">
        <v>3250</v>
      </c>
      <c r="G8" s="31">
        <f t="shared" si="0"/>
        <v>328250</v>
      </c>
      <c r="H8" s="29" t="s">
        <v>73</v>
      </c>
      <c r="I8" s="32" t="s">
        <v>76</v>
      </c>
      <c r="L8" s="3"/>
      <c r="M8" s="2"/>
      <c r="N8" s="2"/>
      <c r="O8" s="2"/>
      <c r="P8" s="1"/>
    </row>
    <row r="9" spans="1:16" ht="60" x14ac:dyDescent="0.25">
      <c r="A9" s="6">
        <v>7</v>
      </c>
      <c r="B9" s="29"/>
      <c r="C9" s="29" t="s">
        <v>8</v>
      </c>
      <c r="D9" s="30" t="s">
        <v>38</v>
      </c>
      <c r="E9" s="29">
        <v>103</v>
      </c>
      <c r="F9" s="31">
        <v>3200</v>
      </c>
      <c r="G9" s="31">
        <f t="shared" si="0"/>
        <v>329600</v>
      </c>
      <c r="H9" s="29" t="s">
        <v>73</v>
      </c>
      <c r="I9" s="32"/>
      <c r="L9" s="3"/>
      <c r="M9" s="2"/>
      <c r="N9" s="2"/>
      <c r="O9" s="2"/>
      <c r="P9" s="1"/>
    </row>
    <row r="10" spans="1:16" ht="15.75" thickBot="1" x14ac:dyDescent="0.3">
      <c r="A10" s="7">
        <v>8</v>
      </c>
      <c r="B10" s="68" t="s">
        <v>25</v>
      </c>
      <c r="C10" s="68"/>
      <c r="D10" s="68"/>
      <c r="E10" s="68"/>
      <c r="F10" s="68"/>
      <c r="G10" s="33">
        <f>SUM(G3:G9)</f>
        <v>4508750</v>
      </c>
      <c r="H10" s="34"/>
      <c r="I10" s="35"/>
      <c r="L10" s="3"/>
      <c r="M10" s="3"/>
      <c r="N10" s="3"/>
      <c r="O10" s="3"/>
    </row>
    <row r="11" spans="1:16" x14ac:dyDescent="0.25">
      <c r="L11" s="3"/>
      <c r="M11" s="3"/>
      <c r="N11" s="3"/>
      <c r="O11" s="3"/>
    </row>
    <row r="12" spans="1:16" x14ac:dyDescent="0.25">
      <c r="L12" s="3"/>
      <c r="M12" s="3"/>
      <c r="N12" s="3"/>
      <c r="O12" s="3"/>
    </row>
  </sheetData>
  <mergeCells count="2">
    <mergeCell ref="B10:F10"/>
    <mergeCell ref="A1:I1"/>
  </mergeCells>
  <pageMargins left="0.19685039370078741" right="0.19685039370078741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M24" sqref="M24"/>
    </sheetView>
  </sheetViews>
  <sheetFormatPr defaultRowHeight="15" x14ac:dyDescent="0.25"/>
  <cols>
    <col min="1" max="1" width="24.140625" customWidth="1"/>
    <col min="2" max="2" width="28.140625" customWidth="1"/>
    <col min="3" max="3" width="7.28515625" bestFit="1" customWidth="1"/>
    <col min="4" max="4" width="13.140625" bestFit="1" customWidth="1"/>
    <col min="5" max="5" width="14.7109375" customWidth="1"/>
    <col min="6" max="6" width="7.28515625" bestFit="1" customWidth="1"/>
    <col min="7" max="7" width="13.140625" bestFit="1" customWidth="1"/>
    <col min="8" max="8" width="15" customWidth="1"/>
    <col min="9" max="9" width="7.28515625" bestFit="1" customWidth="1"/>
    <col min="10" max="10" width="12" bestFit="1" customWidth="1"/>
    <col min="11" max="11" width="13.140625" bestFit="1" customWidth="1"/>
    <col min="12" max="12" width="7.28515625" customWidth="1"/>
    <col min="13" max="13" width="12" bestFit="1" customWidth="1"/>
    <col min="14" max="14" width="13.140625" bestFit="1" customWidth="1"/>
    <col min="16" max="16" width="15.140625" bestFit="1" customWidth="1"/>
    <col min="17" max="17" width="14.140625" bestFit="1" customWidth="1"/>
    <col min="18" max="18" width="12" bestFit="1" customWidth="1"/>
    <col min="19" max="19" width="11.5703125" bestFit="1" customWidth="1"/>
  </cols>
  <sheetData>
    <row r="1" spans="1:19" ht="28.5" customHeight="1" x14ac:dyDescent="0.25">
      <c r="A1" s="73" t="s">
        <v>90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9" x14ac:dyDescent="0.25">
      <c r="C2" s="72" t="s">
        <v>87</v>
      </c>
      <c r="D2" s="72"/>
      <c r="E2" s="72"/>
      <c r="F2" s="72" t="s">
        <v>88</v>
      </c>
      <c r="G2" s="72"/>
      <c r="H2" s="72"/>
      <c r="I2" s="72" t="s">
        <v>89</v>
      </c>
      <c r="J2" s="72"/>
      <c r="K2" s="72"/>
      <c r="L2" s="72" t="s">
        <v>94</v>
      </c>
      <c r="M2" s="72"/>
      <c r="N2" s="72"/>
    </row>
    <row r="3" spans="1:19" ht="30" x14ac:dyDescent="0.25">
      <c r="A3" s="8" t="s">
        <v>49</v>
      </c>
      <c r="B3" s="8" t="s">
        <v>50</v>
      </c>
      <c r="C3" s="8" t="s">
        <v>32</v>
      </c>
      <c r="D3" s="8" t="s">
        <v>62</v>
      </c>
      <c r="E3" s="8" t="s">
        <v>63</v>
      </c>
      <c r="F3" s="8" t="s">
        <v>32</v>
      </c>
      <c r="G3" s="8" t="s">
        <v>62</v>
      </c>
      <c r="H3" s="8" t="s">
        <v>63</v>
      </c>
      <c r="I3" s="8" t="s">
        <v>32</v>
      </c>
      <c r="J3" s="8" t="s">
        <v>62</v>
      </c>
      <c r="K3" s="8" t="s">
        <v>63</v>
      </c>
      <c r="L3" s="8" t="s">
        <v>32</v>
      </c>
      <c r="M3" s="8" t="s">
        <v>62</v>
      </c>
      <c r="N3" s="8" t="s">
        <v>63</v>
      </c>
    </row>
    <row r="4" spans="1:19" x14ac:dyDescent="0.25">
      <c r="A4" s="10" t="s">
        <v>51</v>
      </c>
      <c r="B4" s="11" t="s">
        <v>52</v>
      </c>
      <c r="C4" s="10">
        <v>5</v>
      </c>
      <c r="D4" s="12">
        <v>114693.08</v>
      </c>
      <c r="E4" s="9">
        <f>C4*D4</f>
        <v>573465.4</v>
      </c>
      <c r="F4" s="10">
        <v>5</v>
      </c>
      <c r="G4" s="12">
        <v>114345</v>
      </c>
      <c r="H4" s="9">
        <f>F4*G4</f>
        <v>571725</v>
      </c>
      <c r="I4" s="10">
        <v>5</v>
      </c>
      <c r="J4" s="12">
        <v>85000</v>
      </c>
      <c r="K4" s="9">
        <f>I4*J4</f>
        <v>425000</v>
      </c>
      <c r="L4" s="10">
        <v>5</v>
      </c>
      <c r="M4" s="12">
        <v>79188</v>
      </c>
      <c r="N4" s="9">
        <f>L4*M4</f>
        <v>395940</v>
      </c>
      <c r="P4" s="58"/>
      <c r="R4" s="60"/>
      <c r="S4" s="1"/>
    </row>
    <row r="5" spans="1:19" x14ac:dyDescent="0.25">
      <c r="A5" s="10" t="s">
        <v>53</v>
      </c>
      <c r="B5" s="11" t="s">
        <v>54</v>
      </c>
      <c r="C5" s="10">
        <v>5</v>
      </c>
      <c r="D5" s="12">
        <v>16303.61</v>
      </c>
      <c r="E5" s="9">
        <f>C5*D5</f>
        <v>81518.05</v>
      </c>
      <c r="F5" s="10">
        <v>5</v>
      </c>
      <c r="G5" s="12">
        <v>25137</v>
      </c>
      <c r="H5" s="9">
        <f>F5*G5</f>
        <v>125685</v>
      </c>
      <c r="I5" s="10">
        <v>5</v>
      </c>
      <c r="J5" s="12">
        <v>20000</v>
      </c>
      <c r="K5" s="9">
        <f>I5*J5</f>
        <v>100000</v>
      </c>
      <c r="L5" s="10">
        <v>5</v>
      </c>
      <c r="M5" s="12">
        <v>18000</v>
      </c>
      <c r="N5" s="9">
        <f t="shared" ref="N5:N8" si="0">L5*M5</f>
        <v>90000</v>
      </c>
      <c r="P5" s="58"/>
      <c r="R5" s="60"/>
      <c r="S5" s="1"/>
    </row>
    <row r="6" spans="1:19" x14ac:dyDescent="0.25">
      <c r="A6" s="10" t="s">
        <v>55</v>
      </c>
      <c r="B6" s="11" t="s">
        <v>56</v>
      </c>
      <c r="C6" s="10">
        <v>5</v>
      </c>
      <c r="D6" s="12">
        <v>21076.27</v>
      </c>
      <c r="E6" s="9">
        <f>C6*D6</f>
        <v>105381.35</v>
      </c>
      <c r="F6" s="10">
        <v>5</v>
      </c>
      <c r="G6" s="12">
        <v>21662</v>
      </c>
      <c r="H6" s="9">
        <f>F6*G6</f>
        <v>108310</v>
      </c>
      <c r="I6" s="10">
        <v>5</v>
      </c>
      <c r="J6" s="12">
        <v>21000</v>
      </c>
      <c r="K6" s="9">
        <f>I6*J6</f>
        <v>105000</v>
      </c>
      <c r="L6" s="10">
        <v>5</v>
      </c>
      <c r="M6" s="12">
        <v>25200</v>
      </c>
      <c r="N6" s="9">
        <f t="shared" si="0"/>
        <v>126000</v>
      </c>
      <c r="P6" s="58"/>
      <c r="R6" s="60"/>
      <c r="S6" s="1"/>
    </row>
    <row r="7" spans="1:19" x14ac:dyDescent="0.25">
      <c r="A7" s="10" t="s">
        <v>57</v>
      </c>
      <c r="B7" s="11" t="s">
        <v>58</v>
      </c>
      <c r="C7" s="10">
        <v>20</v>
      </c>
      <c r="D7" s="12">
        <v>3056.32</v>
      </c>
      <c r="E7" s="9">
        <f>C7*D7</f>
        <v>61126.400000000001</v>
      </c>
      <c r="F7" s="10">
        <v>20</v>
      </c>
      <c r="G7" s="12">
        <v>3141</v>
      </c>
      <c r="H7" s="9">
        <f>F7*G7</f>
        <v>62820</v>
      </c>
      <c r="I7" s="10">
        <v>20</v>
      </c>
      <c r="J7" s="12">
        <v>3200</v>
      </c>
      <c r="K7" s="9">
        <f>I7*J7</f>
        <v>64000</v>
      </c>
      <c r="L7" s="10">
        <v>20</v>
      </c>
      <c r="M7" s="12">
        <v>3300</v>
      </c>
      <c r="N7" s="9">
        <f t="shared" si="0"/>
        <v>66000</v>
      </c>
      <c r="P7" s="58"/>
      <c r="R7" s="60"/>
      <c r="S7" s="1"/>
    </row>
    <row r="8" spans="1:19" ht="30" x14ac:dyDescent="0.25">
      <c r="A8" s="10" t="s">
        <v>59</v>
      </c>
      <c r="B8" s="11" t="s">
        <v>60</v>
      </c>
      <c r="C8" s="10">
        <v>5</v>
      </c>
      <c r="D8" s="12">
        <v>4502.07</v>
      </c>
      <c r="E8" s="9">
        <f>C8*D8</f>
        <v>22510.35</v>
      </c>
      <c r="F8" s="10">
        <v>5</v>
      </c>
      <c r="G8" s="12">
        <v>6239</v>
      </c>
      <c r="H8" s="9">
        <f>F8*G8</f>
        <v>31195</v>
      </c>
      <c r="I8" s="10">
        <v>5</v>
      </c>
      <c r="J8" s="12">
        <v>3800</v>
      </c>
      <c r="K8" s="9">
        <f>I8*J8</f>
        <v>19000</v>
      </c>
      <c r="L8" s="10">
        <v>5</v>
      </c>
      <c r="M8" s="12">
        <v>4260</v>
      </c>
      <c r="N8" s="9">
        <f t="shared" si="0"/>
        <v>21300</v>
      </c>
      <c r="P8" s="58"/>
      <c r="R8" s="60"/>
      <c r="S8" s="1"/>
    </row>
    <row r="9" spans="1:19" x14ac:dyDescent="0.25">
      <c r="A9" s="10" t="s">
        <v>61</v>
      </c>
      <c r="B9" s="10"/>
      <c r="C9" s="10"/>
      <c r="D9" s="12"/>
      <c r="E9" s="9">
        <v>248487.17</v>
      </c>
      <c r="F9" s="10"/>
      <c r="G9" s="12"/>
      <c r="H9" s="9">
        <v>148000</v>
      </c>
      <c r="I9" s="10"/>
      <c r="J9" s="12"/>
      <c r="K9" s="9">
        <v>130000</v>
      </c>
      <c r="L9" s="10"/>
      <c r="M9" s="12"/>
      <c r="N9" s="9">
        <v>18000</v>
      </c>
      <c r="P9" s="62"/>
      <c r="R9" s="59"/>
      <c r="S9" s="1"/>
    </row>
    <row r="10" spans="1:19" x14ac:dyDescent="0.25">
      <c r="A10" s="13"/>
      <c r="B10" s="13"/>
      <c r="C10" s="13"/>
      <c r="D10" s="52" t="s">
        <v>25</v>
      </c>
      <c r="E10" s="53">
        <f>SUM(E4:E9)</f>
        <v>1092488.72</v>
      </c>
      <c r="F10" s="13"/>
      <c r="G10" s="52" t="s">
        <v>25</v>
      </c>
      <c r="H10" s="53">
        <f>SUM(H4:H9)</f>
        <v>1047735</v>
      </c>
      <c r="I10" s="13"/>
      <c r="J10" s="52" t="s">
        <v>25</v>
      </c>
      <c r="K10" s="53">
        <f>SUM(K4:K9)</f>
        <v>843000</v>
      </c>
      <c r="M10" s="52" t="s">
        <v>25</v>
      </c>
      <c r="N10" s="53">
        <f>SUM(N4:N9)</f>
        <v>717240</v>
      </c>
      <c r="P10" s="62"/>
      <c r="Q10" s="61"/>
    </row>
    <row r="11" spans="1:19" x14ac:dyDescent="0.25">
      <c r="P11" s="62"/>
    </row>
    <row r="12" spans="1:19" x14ac:dyDescent="0.25">
      <c r="D12" s="74" t="s">
        <v>91</v>
      </c>
      <c r="E12" s="74"/>
      <c r="F12" s="75">
        <v>925115.9</v>
      </c>
      <c r="G12" s="76"/>
      <c r="P12" s="62"/>
    </row>
    <row r="14" spans="1:19" x14ac:dyDescent="0.25">
      <c r="A14" s="77" t="s">
        <v>95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9" x14ac:dyDescent="0.2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9" x14ac:dyDescent="0.25">
      <c r="A16" s="54"/>
      <c r="B16" s="55"/>
      <c r="C16" s="56"/>
      <c r="D16" s="55"/>
      <c r="E16" s="55"/>
      <c r="F16" s="56"/>
      <c r="G16" s="55"/>
      <c r="H16" s="55"/>
      <c r="I16" s="56"/>
      <c r="J16" s="55"/>
      <c r="K16" s="55"/>
    </row>
    <row r="17" spans="1:19" ht="15.75" x14ac:dyDescent="0.25">
      <c r="A17" s="55"/>
      <c r="B17" s="78" t="s">
        <v>92</v>
      </c>
      <c r="C17" s="78"/>
      <c r="D17" s="57"/>
      <c r="E17" s="57"/>
      <c r="F17" s="57"/>
      <c r="G17" s="57"/>
      <c r="H17" s="57"/>
      <c r="I17" s="78" t="s">
        <v>93</v>
      </c>
      <c r="J17" s="78"/>
      <c r="K17" s="55"/>
    </row>
    <row r="18" spans="1:19" x14ac:dyDescent="0.25">
      <c r="R18" s="1"/>
      <c r="S18" s="60"/>
    </row>
    <row r="19" spans="1:19" x14ac:dyDescent="0.25">
      <c r="R19" s="1"/>
      <c r="S19" s="60"/>
    </row>
    <row r="20" spans="1:19" x14ac:dyDescent="0.25">
      <c r="R20" s="1"/>
      <c r="S20" s="60"/>
    </row>
    <row r="21" spans="1:19" x14ac:dyDescent="0.25">
      <c r="R21" s="1"/>
      <c r="S21" s="60"/>
    </row>
    <row r="22" spans="1:19" x14ac:dyDescent="0.25">
      <c r="R22" s="1"/>
      <c r="S22" s="60"/>
    </row>
    <row r="23" spans="1:19" x14ac:dyDescent="0.25">
      <c r="S23" s="60"/>
    </row>
  </sheetData>
  <mergeCells count="10">
    <mergeCell ref="D12:E12"/>
    <mergeCell ref="F12:G12"/>
    <mergeCell ref="A14:K15"/>
    <mergeCell ref="B17:C17"/>
    <mergeCell ref="I17:J17"/>
    <mergeCell ref="C2:E2"/>
    <mergeCell ref="F2:H2"/>
    <mergeCell ref="I2:K2"/>
    <mergeCell ref="L2:N2"/>
    <mergeCell ref="A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2.5703125" customWidth="1"/>
    <col min="2" max="2" width="64.85546875" customWidth="1"/>
    <col min="3" max="3" width="16.85546875" customWidth="1"/>
  </cols>
  <sheetData>
    <row r="1" spans="1:3" ht="15.75" thickBot="1" x14ac:dyDescent="0.3">
      <c r="A1" s="81" t="s">
        <v>78</v>
      </c>
      <c r="B1" s="81"/>
      <c r="C1" s="81"/>
    </row>
    <row r="2" spans="1:3" ht="15.75" thickBot="1" x14ac:dyDescent="0.3">
      <c r="A2" s="14" t="s">
        <v>33</v>
      </c>
      <c r="B2" s="14" t="s">
        <v>64</v>
      </c>
      <c r="C2" s="14" t="s">
        <v>62</v>
      </c>
    </row>
    <row r="3" spans="1:3" ht="45" x14ac:dyDescent="0.25">
      <c r="A3" s="15" t="s">
        <v>15</v>
      </c>
      <c r="B3" s="15" t="s">
        <v>65</v>
      </c>
      <c r="C3" s="18">
        <v>32990</v>
      </c>
    </row>
    <row r="4" spans="1:3" x14ac:dyDescent="0.25">
      <c r="A4" s="16" t="s">
        <v>16</v>
      </c>
      <c r="B4" s="16" t="s">
        <v>85</v>
      </c>
      <c r="C4" s="19">
        <v>27130</v>
      </c>
    </row>
    <row r="5" spans="1:3" x14ac:dyDescent="0.25">
      <c r="A5" s="16" t="s">
        <v>17</v>
      </c>
      <c r="B5" s="16" t="s">
        <v>86</v>
      </c>
      <c r="C5" s="19">
        <v>10180</v>
      </c>
    </row>
    <row r="6" spans="1:3" ht="45" x14ac:dyDescent="0.25">
      <c r="A6" s="16" t="s">
        <v>18</v>
      </c>
      <c r="B6" s="16" t="s">
        <v>66</v>
      </c>
      <c r="C6" s="19">
        <v>14870</v>
      </c>
    </row>
    <row r="7" spans="1:3" ht="45" x14ac:dyDescent="0.25">
      <c r="A7" s="16" t="s">
        <v>19</v>
      </c>
      <c r="B7" s="16" t="s">
        <v>67</v>
      </c>
      <c r="C7" s="19">
        <v>5590</v>
      </c>
    </row>
    <row r="8" spans="1:3" ht="30" x14ac:dyDescent="0.25">
      <c r="A8" s="16" t="s">
        <v>20</v>
      </c>
      <c r="B8" s="16" t="s">
        <v>68</v>
      </c>
      <c r="C8" s="19">
        <v>2020</v>
      </c>
    </row>
    <row r="9" spans="1:3" ht="30" x14ac:dyDescent="0.25">
      <c r="A9" s="16" t="s">
        <v>21</v>
      </c>
      <c r="B9" s="16" t="s">
        <v>69</v>
      </c>
      <c r="C9" s="19">
        <v>750</v>
      </c>
    </row>
    <row r="10" spans="1:3" ht="15.75" thickBot="1" x14ac:dyDescent="0.3">
      <c r="A10" s="17" t="s">
        <v>40</v>
      </c>
      <c r="B10" s="17" t="s">
        <v>39</v>
      </c>
      <c r="C10" s="20">
        <v>6320</v>
      </c>
    </row>
    <row r="11" spans="1:3" ht="15.75" thickBot="1" x14ac:dyDescent="0.3">
      <c r="A11" s="79" t="s">
        <v>25</v>
      </c>
      <c r="B11" s="80"/>
      <c r="C11" s="21">
        <f>SUM(C3:C10)</f>
        <v>99850</v>
      </c>
    </row>
  </sheetData>
  <mergeCells count="2">
    <mergeCell ref="A11:B11"/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Сводный расчет</vt:lpstr>
      <vt:lpstr>ПК</vt:lpstr>
      <vt:lpstr>ПО</vt:lpstr>
      <vt:lpstr>Мультимедиа</vt:lpstr>
      <vt:lpstr>Конфигурация графической станци</vt:lpstr>
    </vt:vector>
  </TitlesOfParts>
  <Company>НИУ ВШЭ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Разин Виталий Владимирович</cp:lastModifiedBy>
  <cp:lastPrinted>2017-11-21T14:48:03Z</cp:lastPrinted>
  <dcterms:created xsi:type="dcterms:W3CDTF">2017-11-17T12:42:23Z</dcterms:created>
  <dcterms:modified xsi:type="dcterms:W3CDTF">2018-08-07T08:02:09Z</dcterms:modified>
</cp:coreProperties>
</file>