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800" windowHeight="12435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D16" i="9" l="1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1" i="9"/>
  <c r="D72" i="9"/>
  <c r="D73" i="9"/>
  <c r="D74" i="9"/>
  <c r="D75" i="9"/>
  <c r="D15" i="9"/>
  <c r="L30" i="9"/>
  <c r="L31" i="9"/>
  <c r="L37" i="9"/>
  <c r="L40" i="9"/>
  <c r="L41" i="9"/>
  <c r="L42" i="9"/>
  <c r="L44" i="9"/>
  <c r="L47" i="9"/>
  <c r="L48" i="9"/>
  <c r="L49" i="9"/>
  <c r="L50" i="9"/>
  <c r="L52" i="9"/>
  <c r="L53" i="9"/>
  <c r="L54" i="9"/>
  <c r="L58" i="9"/>
  <c r="L59" i="9"/>
  <c r="L61" i="9"/>
  <c r="L62" i="9"/>
  <c r="L68" i="9"/>
  <c r="L69" i="9"/>
  <c r="L71" i="9"/>
  <c r="L72" i="9"/>
  <c r="L75" i="9"/>
  <c r="H21" i="9"/>
  <c r="J29" i="9"/>
  <c r="J34" i="9"/>
  <c r="J38" i="9"/>
  <c r="J39" i="9"/>
  <c r="J41" i="9"/>
  <c r="J42" i="9"/>
  <c r="J43" i="9"/>
  <c r="J45" i="9"/>
  <c r="J46" i="9"/>
  <c r="J50" i="9"/>
  <c r="J51" i="9"/>
  <c r="J55" i="9"/>
  <c r="J56" i="9"/>
  <c r="J57" i="9"/>
  <c r="J60" i="9"/>
  <c r="J61" i="9"/>
  <c r="J62" i="9"/>
  <c r="J66" i="9"/>
  <c r="J28" i="9"/>
  <c r="H23" i="9"/>
  <c r="H25" i="9"/>
  <c r="H26" i="9"/>
  <c r="H32" i="9"/>
  <c r="H33" i="9"/>
  <c r="H60" i="9"/>
  <c r="H61" i="9"/>
  <c r="H62" i="9"/>
  <c r="H65" i="9"/>
  <c r="H67" i="9"/>
  <c r="H74" i="9"/>
  <c r="H22" i="9"/>
  <c r="F22" i="9"/>
  <c r="F19" i="9"/>
  <c r="F20" i="9"/>
  <c r="F21" i="9"/>
  <c r="F23" i="9"/>
  <c r="F24" i="9"/>
  <c r="F25" i="9"/>
  <c r="F27" i="9"/>
  <c r="F35" i="9"/>
  <c r="F36" i="9"/>
  <c r="F63" i="9"/>
  <c r="F64" i="9"/>
  <c r="F67" i="9"/>
  <c r="F74" i="9"/>
  <c r="F18" i="9"/>
  <c r="E31" i="9" l="1"/>
  <c r="E61" i="9" l="1"/>
  <c r="E41" i="9"/>
  <c r="E21" i="9"/>
  <c r="E14" i="9" l="1"/>
  <c r="E20" i="9"/>
  <c r="K61" i="9" l="1"/>
  <c r="I61" i="9"/>
  <c r="G61" i="9"/>
  <c r="F61" i="9" s="1"/>
  <c r="G31" i="9"/>
  <c r="F31" i="9" s="1"/>
  <c r="M31" i="9"/>
  <c r="K31" i="9"/>
  <c r="J31" i="9" s="1"/>
  <c r="I31" i="9"/>
  <c r="H31" i="9" s="1"/>
  <c r="G15" i="9"/>
  <c r="M21" i="9" l="1"/>
  <c r="L21" i="9" s="1"/>
  <c r="K21" i="9"/>
  <c r="I21" i="9"/>
  <c r="I14" i="9" s="1"/>
  <c r="G21" i="9"/>
  <c r="G14" i="9" s="1"/>
  <c r="K14" i="9" l="1"/>
  <c r="J21" i="9"/>
</calcChain>
</file>

<file path=xl/sharedStrings.xml><?xml version="1.0" encoding="utf-8"?>
<sst xmlns="http://schemas.openxmlformats.org/spreadsheetml/2006/main" count="202" uniqueCount="104">
  <si>
    <t>Код цикла, № п/п</t>
  </si>
  <si>
    <t>Наименование дисциплины</t>
  </si>
  <si>
    <t>Трудоемкость в кредитах по стандарту</t>
  </si>
  <si>
    <t>Срок обучения: 4 года</t>
  </si>
  <si>
    <t>Форма обучения: очная</t>
  </si>
  <si>
    <t>Степень: Бакалавриат</t>
  </si>
  <si>
    <t>Часы</t>
  </si>
  <si>
    <t>Зачетные единицы</t>
  </si>
  <si>
    <t>Распределение по годам обучение</t>
  </si>
  <si>
    <t>Форма итогового контроля (экзамен, зачет)</t>
  </si>
  <si>
    <t>Вся образовательная программа</t>
  </si>
  <si>
    <t/>
  </si>
  <si>
    <t>240</t>
  </si>
  <si>
    <t>Общий цикл</t>
  </si>
  <si>
    <t>Профессиональный цикл (Major)</t>
  </si>
  <si>
    <t>Практики, проектная и/или научно-исследовательская работа</t>
  </si>
  <si>
    <t>Государственная итоговая аттестация</t>
  </si>
  <si>
    <t>Факультативы</t>
  </si>
  <si>
    <t>Английский язык * **</t>
  </si>
  <si>
    <t>Безопасность жизнедеятельности</t>
  </si>
  <si>
    <t>1</t>
  </si>
  <si>
    <t>Базовая часть</t>
  </si>
  <si>
    <t>Защита выпускной квалификационной работы</t>
  </si>
  <si>
    <t>Академическое письмо на английском языке (4 курс) * **</t>
  </si>
  <si>
    <t>История</t>
  </si>
  <si>
    <t>4</t>
  </si>
  <si>
    <t>Подготовка выпускной квалификационной работы</t>
  </si>
  <si>
    <t>Математический анализ</t>
  </si>
  <si>
    <t>Экзамен</t>
  </si>
  <si>
    <t>Дополнительный профиль (Minor)</t>
  </si>
  <si>
    <t>18</t>
  </si>
  <si>
    <t>6</t>
  </si>
  <si>
    <t>7</t>
  </si>
  <si>
    <t>2</t>
  </si>
  <si>
    <t>3</t>
  </si>
  <si>
    <t>5</t>
  </si>
  <si>
    <t>8</t>
  </si>
  <si>
    <t>9</t>
  </si>
  <si>
    <t>Базовый учебный план</t>
  </si>
  <si>
    <t>Основы физической химии</t>
  </si>
  <si>
    <t>Квантовая химия</t>
  </si>
  <si>
    <t>Физическая химия</t>
  </si>
  <si>
    <t>Химическая технология</t>
  </si>
  <si>
    <t>Биохимия</t>
  </si>
  <si>
    <t>Физика</t>
  </si>
  <si>
    <t>Информатика для химиков</t>
  </si>
  <si>
    <t>Философия науки</t>
  </si>
  <si>
    <t>Высокомолекулярные соединения</t>
  </si>
  <si>
    <t>Теоретическая неорганическая химия</t>
  </si>
  <si>
    <t>Машинный поиск информации в химии</t>
  </si>
  <si>
    <t xml:space="preserve">Преддипломная практика </t>
  </si>
  <si>
    <t>Направление 04.03.01 "Химия"</t>
  </si>
  <si>
    <t>Программа бакалавриата "Химия"</t>
  </si>
  <si>
    <t>Годы обучения: 2019/2020 учебный год - 2022/2023 учебный год</t>
  </si>
  <si>
    <t>Химический факультет НИУ ВШЭ</t>
  </si>
  <si>
    <t>Физическая культура</t>
  </si>
  <si>
    <t>Защита концепции выпускной квалификационной работы (на английском языке)</t>
  </si>
  <si>
    <t>Культура работы с данными</t>
  </si>
  <si>
    <t xml:space="preserve">Базовая профильная часть </t>
  </si>
  <si>
    <t>Аналитическая химия</t>
  </si>
  <si>
    <t>Химия элементов</t>
  </si>
  <si>
    <t>Органическая химия</t>
  </si>
  <si>
    <t>Курсовые работы</t>
  </si>
  <si>
    <t>Кристаллохимия</t>
  </si>
  <si>
    <t>3-6</t>
  </si>
  <si>
    <t>20</t>
  </si>
  <si>
    <t>Научно-исследовательские проекты</t>
  </si>
  <si>
    <t>Учебная практика (ознакомительная)</t>
  </si>
  <si>
    <t>Экзамены</t>
  </si>
  <si>
    <t>Практика по получению первичных профессиональных умений и навыков в неорганической химии</t>
  </si>
  <si>
    <t>Практика по получению первичных профессиональных умений и навыков в органической химии</t>
  </si>
  <si>
    <t>Практика по получению первичных профессиональных умений и навыков в аналитической химии</t>
  </si>
  <si>
    <t>135-160</t>
  </si>
  <si>
    <t>60-75</t>
  </si>
  <si>
    <t>30-40</t>
  </si>
  <si>
    <t>35-50</t>
  </si>
  <si>
    <t>60</t>
  </si>
  <si>
    <t>40-65</t>
  </si>
  <si>
    <t>Трудоемкость в зачетных единицах</t>
  </si>
  <si>
    <t>Вариативная часть (выбор 1 из 2)</t>
  </si>
  <si>
    <t>Дисциплины базовой  Кафедры органической химии</t>
  </si>
  <si>
    <t>Дисциплины базовой  Кафедры наук о материалах</t>
  </si>
  <si>
    <t>Органический синтез</t>
  </si>
  <si>
    <t xml:space="preserve">Химия элементоорганических соединений </t>
  </si>
  <si>
    <t>Ядерный магнитный резонанс в органической химии</t>
  </si>
  <si>
    <t>Химия гетероциклических соединений</t>
  </si>
  <si>
    <t>Металлокомплексный катализ</t>
  </si>
  <si>
    <t>Изучение реакций на молекулярном и наноразмерном уровнях современными физико-химическими методами</t>
  </si>
  <si>
    <t>Молекулярный дизайн бологически активных соединений</t>
  </si>
  <si>
    <t>Химия твердого тела</t>
  </si>
  <si>
    <t xml:space="preserve">Мембраны и мембранные технологии </t>
  </si>
  <si>
    <t>Методы анализа структуры и дисперсности неорганических материалов</t>
  </si>
  <si>
    <t>Гидротермальный, СВЧ- и сонохимический синтез неорганических наноматериалов</t>
  </si>
  <si>
    <t>Координационная химия</t>
  </si>
  <si>
    <t>Катализ</t>
  </si>
  <si>
    <t>Перспективные неорганические материалы и технология их получения</t>
  </si>
  <si>
    <t>Нанобиофотоника</t>
  </si>
  <si>
    <t>Химические источники тока и материалы для альтернативной энеогетики</t>
  </si>
  <si>
    <t>Линейная алгебра и геометрия</t>
  </si>
  <si>
    <t>Теория вероятностей и математическая статистика</t>
  </si>
  <si>
    <t>УТВЕРЖДАЮ
Проректор
___________
С.Ю.Рощин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</si>
  <si>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</si>
  <si>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Зачет</t>
  </si>
  <si>
    <t xml:space="preserve">Трудоемкость в часах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</si>
</sst>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₽_-;\-* #,##0\ _₽_-;_-* &quot;-&quot;\ _₽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center" wrapText="1"/>
    </xf>
    <xf numFmtId="41" fontId="5" fillId="3" borderId="3" xfId="1" applyFont="1" applyFill="1" applyBorder="1" applyAlignment="1" applyProtection="1">
      <alignment horizontal="left" wrapText="1" indent="1"/>
    </xf>
    <xf numFmtId="0" fontId="5" fillId="4" borderId="3" xfId="1" applyNumberFormat="1" applyFont="1" applyFill="1" applyBorder="1" applyAlignment="1" applyProtection="1">
      <alignment horizont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1" fontId="5" fillId="0" borderId="3" xfId="1" applyFont="1" applyFill="1" applyBorder="1" applyAlignment="1" applyProtection="1">
      <alignment horizontal="left" wrapText="1" indent="2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80"/>
  <sheetViews>
    <sheetView tabSelected="1" zoomScaleNormal="100" zoomScaleSheetLayoutView="110" workbookViewId="0">
      <selection activeCell="M26" sqref="M26"/>
    </sheetView>
  </sheetViews>
  <sheetFormatPr defaultColWidth="9.140625" defaultRowHeight="20.25" x14ac:dyDescent="0.3"/>
  <cols>
    <col min="1" max="1" width="7.42578125" style="8" customWidth="1"/>
    <col min="2" max="2" width="55.7109375" style="11" customWidth="1"/>
    <col min="3" max="5" width="14.42578125" style="8" customWidth="1"/>
    <col min="6" max="12" width="10.7109375" style="8" customWidth="1"/>
    <col min="13" max="13" width="13.140625" style="8" customWidth="1"/>
    <col min="14" max="14" width="18.7109375" style="8" customWidth="1"/>
    <col min="15" max="16384" width="9.140625" style="8"/>
  </cols>
  <sheetData>
    <row r="1" spans="1:15" s="1" customFormat="1" ht="30.75" customHeight="1" x14ac:dyDescent="0.2">
      <c r="A1" s="15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" customFormat="1" ht="11.25" customHeight="1" x14ac:dyDescent="0.2">
      <c r="B2" s="2"/>
      <c r="C2" s="14" t="s">
        <v>38</v>
      </c>
      <c r="D2" s="14"/>
      <c r="E2" s="14"/>
      <c r="F2" s="14"/>
      <c r="G2" s="14"/>
      <c r="H2" s="14"/>
      <c r="I2" s="14"/>
      <c r="J2" s="14"/>
      <c r="K2" s="14"/>
      <c r="L2" s="17" t="s">
        <v>100</v>
      </c>
      <c r="M2" s="18"/>
      <c r="N2" s="18"/>
    </row>
    <row r="3" spans="1:15" s="1" customFormat="1" ht="18" x14ac:dyDescent="0.2">
      <c r="B3" s="3"/>
      <c r="C3" s="14" t="s">
        <v>51</v>
      </c>
      <c r="D3" s="14"/>
      <c r="E3" s="14"/>
      <c r="F3" s="14"/>
      <c r="G3" s="14"/>
      <c r="H3" s="14"/>
      <c r="I3" s="14"/>
      <c r="J3" s="14"/>
      <c r="K3" s="14"/>
      <c r="L3" s="18"/>
      <c r="M3" s="18"/>
      <c r="N3" s="18"/>
    </row>
    <row r="4" spans="1:15" s="1" customFormat="1" ht="18" x14ac:dyDescent="0.2">
      <c r="B4" s="3"/>
      <c r="C4" s="14" t="s">
        <v>52</v>
      </c>
      <c r="D4" s="14"/>
      <c r="E4" s="14"/>
      <c r="F4" s="14"/>
      <c r="G4" s="14"/>
      <c r="H4" s="14"/>
      <c r="I4" s="14"/>
      <c r="J4" s="14"/>
      <c r="K4" s="14"/>
      <c r="L4" s="18"/>
      <c r="M4" s="18"/>
      <c r="N4" s="18"/>
    </row>
    <row r="5" spans="1:15" s="1" customFormat="1" ht="18" x14ac:dyDescent="0.2">
      <c r="B5" s="3"/>
      <c r="C5" s="14"/>
      <c r="D5" s="14"/>
      <c r="E5" s="14"/>
      <c r="F5" s="14"/>
      <c r="G5" s="14"/>
      <c r="H5" s="14"/>
      <c r="I5" s="14"/>
      <c r="J5" s="14"/>
      <c r="K5" s="14"/>
      <c r="L5" s="18"/>
      <c r="M5" s="18"/>
      <c r="N5" s="18"/>
    </row>
    <row r="6" spans="1:15" s="1" customFormat="1" ht="12.75" x14ac:dyDescent="0.2">
      <c r="A6" s="4" t="s">
        <v>53</v>
      </c>
      <c r="C6" s="14" t="s">
        <v>54</v>
      </c>
      <c r="D6" s="14"/>
      <c r="E6" s="14"/>
      <c r="F6" s="14"/>
      <c r="G6" s="14"/>
      <c r="H6" s="14"/>
      <c r="I6" s="14"/>
      <c r="J6" s="14"/>
      <c r="K6" s="14"/>
      <c r="L6" s="18"/>
      <c r="M6" s="18"/>
      <c r="N6" s="18"/>
    </row>
    <row r="7" spans="1:15" s="1" customFormat="1" ht="12.75" x14ac:dyDescent="0.2">
      <c r="A7" s="4" t="s">
        <v>3</v>
      </c>
    </row>
    <row r="8" spans="1:15" s="1" customFormat="1" ht="12.75" x14ac:dyDescent="0.2">
      <c r="A8" s="4" t="s">
        <v>4</v>
      </c>
    </row>
    <row r="9" spans="1:15" s="1" customFormat="1" ht="12.75" x14ac:dyDescent="0.2">
      <c r="A9" s="4" t="s">
        <v>5</v>
      </c>
    </row>
    <row r="10" spans="1:15" s="5" customFormat="1" ht="12.75" x14ac:dyDescent="0.2"/>
    <row r="11" spans="1:15" s="6" customFormat="1" ht="12.75" customHeight="1" x14ac:dyDescent="0.2">
      <c r="A11" s="13" t="s">
        <v>0</v>
      </c>
      <c r="B11" s="13" t="s">
        <v>1</v>
      </c>
      <c r="C11" s="13" t="s">
        <v>2</v>
      </c>
      <c r="D11" s="29" t="s">
        <v>103</v>
      </c>
      <c r="E11" s="13" t="s">
        <v>78</v>
      </c>
      <c r="F11" s="13" t="s">
        <v>8</v>
      </c>
      <c r="G11" s="13"/>
      <c r="H11" s="13"/>
      <c r="I11" s="13"/>
      <c r="J11" s="13"/>
      <c r="K11" s="13"/>
      <c r="L11" s="13"/>
      <c r="M11" s="13"/>
      <c r="N11" s="16" t="s">
        <v>9</v>
      </c>
    </row>
    <row r="12" spans="1:15" s="6" customFormat="1" ht="12.75" x14ac:dyDescent="0.2">
      <c r="A12" s="13"/>
      <c r="B12" s="13"/>
      <c r="C12" s="13"/>
      <c r="D12" s="30"/>
      <c r="E12" s="13"/>
      <c r="F12" s="13">
        <v>1</v>
      </c>
      <c r="G12" s="13"/>
      <c r="H12" s="13">
        <v>2</v>
      </c>
      <c r="I12" s="13"/>
      <c r="J12" s="13">
        <v>3</v>
      </c>
      <c r="K12" s="13"/>
      <c r="L12" s="13">
        <v>4</v>
      </c>
      <c r="M12" s="13"/>
      <c r="N12" s="16"/>
    </row>
    <row r="13" spans="1:15" s="6" customFormat="1" ht="25.5" x14ac:dyDescent="0.2">
      <c r="A13" s="13"/>
      <c r="B13" s="13"/>
      <c r="C13" s="13"/>
      <c r="D13" s="31"/>
      <c r="E13" s="13"/>
      <c r="F13" s="7" t="s">
        <v>6</v>
      </c>
      <c r="G13" s="7" t="s">
        <v>7</v>
      </c>
      <c r="H13" s="7" t="s">
        <v>6</v>
      </c>
      <c r="I13" s="7" t="s">
        <v>7</v>
      </c>
      <c r="J13" s="7" t="s">
        <v>6</v>
      </c>
      <c r="K13" s="7" t="s">
        <v>7</v>
      </c>
      <c r="L13" s="7" t="s">
        <v>6</v>
      </c>
      <c r="M13" s="7" t="s">
        <v>7</v>
      </c>
      <c r="N13" s="16"/>
    </row>
    <row r="14" spans="1:15" s="12" customFormat="1" ht="12.75" customHeight="1" x14ac:dyDescent="0.2">
      <c r="A14" s="19"/>
      <c r="B14" s="20" t="s">
        <v>10</v>
      </c>
      <c r="C14" s="26" t="s">
        <v>12</v>
      </c>
      <c r="D14" s="26">
        <v>9520</v>
      </c>
      <c r="E14" s="26">
        <f>E15+E21+E31+E41+E60+E61+E71</f>
        <v>240</v>
      </c>
      <c r="F14" s="26">
        <v>2380</v>
      </c>
      <c r="G14" s="26">
        <f>G15+G21+G31+G41+G61</f>
        <v>60</v>
      </c>
      <c r="H14" s="27">
        <v>2380</v>
      </c>
      <c r="I14" s="26">
        <f>I21+I31+I41+I61+I60</f>
        <v>60</v>
      </c>
      <c r="J14" s="27">
        <v>2380</v>
      </c>
      <c r="K14" s="26">
        <f>K21+K41+K31+K61+K71+K60</f>
        <v>60</v>
      </c>
      <c r="L14" s="27">
        <v>2380</v>
      </c>
      <c r="M14" s="26" t="s">
        <v>76</v>
      </c>
      <c r="N14" s="21"/>
      <c r="O14" s="22"/>
    </row>
    <row r="15" spans="1:15" s="12" customFormat="1" ht="12.75" customHeight="1" x14ac:dyDescent="0.2">
      <c r="A15" s="19"/>
      <c r="B15" s="20" t="s">
        <v>13</v>
      </c>
      <c r="C15" s="26" t="s">
        <v>37</v>
      </c>
      <c r="D15" s="26">
        <f>E15*38</f>
        <v>342</v>
      </c>
      <c r="E15" s="26">
        <v>9</v>
      </c>
      <c r="F15" s="26"/>
      <c r="G15" s="26">
        <f>SUM(G16:G19)</f>
        <v>9</v>
      </c>
      <c r="H15" s="27">
        <v>100</v>
      </c>
      <c r="I15" s="26"/>
      <c r="J15" s="27">
        <v>100</v>
      </c>
      <c r="K15" s="26"/>
      <c r="L15" s="27">
        <v>100</v>
      </c>
      <c r="M15" s="26"/>
      <c r="N15" s="21"/>
      <c r="O15" s="22"/>
    </row>
    <row r="16" spans="1:15" s="12" customFormat="1" ht="12.75" customHeight="1" x14ac:dyDescent="0.2">
      <c r="A16" s="23">
        <v>1</v>
      </c>
      <c r="B16" s="24" t="s">
        <v>19</v>
      </c>
      <c r="C16" s="28"/>
      <c r="D16" s="28">
        <f t="shared" ref="D16:D75" si="0">E16*38</f>
        <v>38</v>
      </c>
      <c r="E16" s="28">
        <v>1</v>
      </c>
      <c r="F16" s="28">
        <v>38</v>
      </c>
      <c r="G16" s="28">
        <v>1</v>
      </c>
      <c r="H16" s="28"/>
      <c r="I16" s="28"/>
      <c r="J16" s="28"/>
      <c r="K16" s="28"/>
      <c r="L16" s="28"/>
      <c r="M16" s="28"/>
      <c r="N16" s="25" t="s">
        <v>28</v>
      </c>
      <c r="O16" s="22"/>
    </row>
    <row r="17" spans="1:15" s="12" customFormat="1" ht="12.75" customHeight="1" x14ac:dyDescent="0.2">
      <c r="A17" s="23">
        <v>2</v>
      </c>
      <c r="B17" s="24" t="s">
        <v>55</v>
      </c>
      <c r="C17" s="28"/>
      <c r="D17" s="28">
        <v>400</v>
      </c>
      <c r="E17" s="28"/>
      <c r="F17" s="28">
        <v>100</v>
      </c>
      <c r="G17" s="28"/>
      <c r="H17" s="28">
        <v>100</v>
      </c>
      <c r="I17" s="28"/>
      <c r="J17" s="28">
        <v>100</v>
      </c>
      <c r="K17" s="28"/>
      <c r="L17" s="28">
        <v>100</v>
      </c>
      <c r="M17" s="28"/>
      <c r="N17" s="25" t="s">
        <v>102</v>
      </c>
      <c r="O17" s="22"/>
    </row>
    <row r="18" spans="1:15" s="12" customFormat="1" ht="12.75" customHeight="1" x14ac:dyDescent="0.2">
      <c r="A18" s="23">
        <v>3</v>
      </c>
      <c r="B18" s="24" t="s">
        <v>24</v>
      </c>
      <c r="C18" s="28"/>
      <c r="D18" s="28">
        <f t="shared" si="0"/>
        <v>152</v>
      </c>
      <c r="E18" s="28">
        <v>4</v>
      </c>
      <c r="F18" s="28">
        <f>G18*38</f>
        <v>152</v>
      </c>
      <c r="G18" s="28">
        <v>4</v>
      </c>
      <c r="H18" s="28"/>
      <c r="I18" s="28"/>
      <c r="J18" s="28"/>
      <c r="K18" s="28"/>
      <c r="L18" s="28"/>
      <c r="M18" s="28"/>
      <c r="N18" s="25" t="s">
        <v>28</v>
      </c>
      <c r="O18" s="22"/>
    </row>
    <row r="19" spans="1:15" s="12" customFormat="1" ht="12.75" customHeight="1" x14ac:dyDescent="0.2">
      <c r="A19" s="23" t="s">
        <v>25</v>
      </c>
      <c r="B19" s="24" t="s">
        <v>57</v>
      </c>
      <c r="C19" s="28"/>
      <c r="D19" s="28">
        <f t="shared" si="0"/>
        <v>152</v>
      </c>
      <c r="E19" s="28">
        <v>4</v>
      </c>
      <c r="F19" s="28">
        <f t="shared" ref="F19:F74" si="1">G19*38</f>
        <v>152</v>
      </c>
      <c r="G19" s="28">
        <v>4</v>
      </c>
      <c r="H19" s="28"/>
      <c r="I19" s="28"/>
      <c r="J19" s="28"/>
      <c r="K19" s="28"/>
      <c r="L19" s="28"/>
      <c r="M19" s="28"/>
      <c r="N19" s="25" t="s">
        <v>28</v>
      </c>
      <c r="O19" s="22"/>
    </row>
    <row r="20" spans="1:15" s="12" customFormat="1" ht="12.75" customHeight="1" x14ac:dyDescent="0.2">
      <c r="A20" s="19"/>
      <c r="B20" s="20" t="s">
        <v>14</v>
      </c>
      <c r="C20" s="26" t="s">
        <v>72</v>
      </c>
      <c r="D20" s="26">
        <f t="shared" si="0"/>
        <v>5510</v>
      </c>
      <c r="E20" s="26">
        <f>E21+E31+E41</f>
        <v>145</v>
      </c>
      <c r="F20" s="26">
        <f t="shared" si="1"/>
        <v>0</v>
      </c>
      <c r="G20" s="26"/>
      <c r="H20" s="26"/>
      <c r="I20" s="26"/>
      <c r="J20" s="26"/>
      <c r="K20" s="26"/>
      <c r="L20" s="26"/>
      <c r="M20" s="26"/>
      <c r="N20" s="21"/>
      <c r="O20" s="22"/>
    </row>
    <row r="21" spans="1:15" s="12" customFormat="1" ht="12.75" customHeight="1" x14ac:dyDescent="0.2">
      <c r="A21" s="19"/>
      <c r="B21" s="20" t="s">
        <v>21</v>
      </c>
      <c r="C21" s="26" t="s">
        <v>73</v>
      </c>
      <c r="D21" s="26">
        <f t="shared" si="0"/>
        <v>2356</v>
      </c>
      <c r="E21" s="26">
        <f>SUM(E22:E30)</f>
        <v>62</v>
      </c>
      <c r="F21" s="26">
        <f t="shared" si="1"/>
        <v>1026</v>
      </c>
      <c r="G21" s="26">
        <f>SUM(G22:G30)</f>
        <v>27</v>
      </c>
      <c r="H21" s="26">
        <f>I21*38</f>
        <v>874</v>
      </c>
      <c r="I21" s="26">
        <f>SUM(I22:I30)</f>
        <v>23</v>
      </c>
      <c r="J21" s="26">
        <f t="shared" ref="J21" si="2">K21*38</f>
        <v>304</v>
      </c>
      <c r="K21" s="26">
        <f>SUM(K22:K30)</f>
        <v>8</v>
      </c>
      <c r="L21" s="26">
        <f>M21*38</f>
        <v>152</v>
      </c>
      <c r="M21" s="26">
        <f>SUM(M22:M30)</f>
        <v>4</v>
      </c>
      <c r="N21" s="21"/>
      <c r="O21" s="22"/>
    </row>
    <row r="22" spans="1:15" s="12" customFormat="1" ht="12.75" customHeight="1" x14ac:dyDescent="0.2">
      <c r="A22" s="23" t="s">
        <v>20</v>
      </c>
      <c r="B22" s="24" t="s">
        <v>27</v>
      </c>
      <c r="C22" s="28"/>
      <c r="D22" s="28">
        <f t="shared" si="0"/>
        <v>570</v>
      </c>
      <c r="E22" s="28">
        <v>15</v>
      </c>
      <c r="F22" s="28">
        <f>G22*38</f>
        <v>266</v>
      </c>
      <c r="G22" s="28">
        <v>7</v>
      </c>
      <c r="H22" s="28">
        <f>I22*38</f>
        <v>304</v>
      </c>
      <c r="I22" s="28">
        <v>8</v>
      </c>
      <c r="J22" s="28"/>
      <c r="K22" s="28"/>
      <c r="L22" s="28"/>
      <c r="M22" s="28"/>
      <c r="N22" s="25" t="s">
        <v>28</v>
      </c>
      <c r="O22" s="22"/>
    </row>
    <row r="23" spans="1:15" s="12" customFormat="1" ht="12.75" customHeight="1" x14ac:dyDescent="0.2">
      <c r="A23" s="23" t="s">
        <v>33</v>
      </c>
      <c r="B23" s="24" t="s">
        <v>98</v>
      </c>
      <c r="C23" s="28"/>
      <c r="D23" s="28">
        <f t="shared" si="0"/>
        <v>266</v>
      </c>
      <c r="E23" s="28">
        <v>7</v>
      </c>
      <c r="F23" s="28">
        <f t="shared" si="1"/>
        <v>152</v>
      </c>
      <c r="G23" s="28">
        <v>4</v>
      </c>
      <c r="H23" s="28">
        <f t="shared" ref="H23:H74" si="3">I23*38</f>
        <v>114</v>
      </c>
      <c r="I23" s="28">
        <v>3</v>
      </c>
      <c r="J23" s="28"/>
      <c r="K23" s="28"/>
      <c r="L23" s="28"/>
      <c r="M23" s="28"/>
      <c r="N23" s="25" t="s">
        <v>28</v>
      </c>
      <c r="O23" s="22"/>
    </row>
    <row r="24" spans="1:15" s="12" customFormat="1" ht="12.75" customHeight="1" x14ac:dyDescent="0.2">
      <c r="A24" s="23" t="s">
        <v>34</v>
      </c>
      <c r="B24" s="24" t="s">
        <v>60</v>
      </c>
      <c r="C24" s="28"/>
      <c r="D24" s="28">
        <f t="shared" si="0"/>
        <v>152</v>
      </c>
      <c r="E24" s="28">
        <v>4</v>
      </c>
      <c r="F24" s="28">
        <f t="shared" si="1"/>
        <v>152</v>
      </c>
      <c r="G24" s="28">
        <v>4</v>
      </c>
      <c r="H24" s="28"/>
      <c r="I24" s="28"/>
      <c r="J24" s="28"/>
      <c r="K24" s="28"/>
      <c r="L24" s="28"/>
      <c r="M24" s="28"/>
      <c r="N24" s="25" t="s">
        <v>28</v>
      </c>
      <c r="O24" s="22"/>
    </row>
    <row r="25" spans="1:15" s="12" customFormat="1" ht="12.75" customHeight="1" x14ac:dyDescent="0.2">
      <c r="A25" s="23" t="s">
        <v>25</v>
      </c>
      <c r="B25" s="24" t="s">
        <v>44</v>
      </c>
      <c r="C25" s="28"/>
      <c r="D25" s="28">
        <f t="shared" si="0"/>
        <v>456</v>
      </c>
      <c r="E25" s="28">
        <v>12</v>
      </c>
      <c r="F25" s="28">
        <f t="shared" si="1"/>
        <v>304</v>
      </c>
      <c r="G25" s="28">
        <v>8</v>
      </c>
      <c r="H25" s="28">
        <f t="shared" si="3"/>
        <v>152</v>
      </c>
      <c r="I25" s="28">
        <v>4</v>
      </c>
      <c r="J25" s="28"/>
      <c r="K25" s="28"/>
      <c r="L25" s="28"/>
      <c r="M25" s="28"/>
      <c r="N25" s="25" t="s">
        <v>28</v>
      </c>
      <c r="O25" s="22"/>
    </row>
    <row r="26" spans="1:15" s="12" customFormat="1" ht="12.75" customHeight="1" x14ac:dyDescent="0.2">
      <c r="A26" s="23" t="s">
        <v>35</v>
      </c>
      <c r="B26" s="24" t="s">
        <v>61</v>
      </c>
      <c r="C26" s="28"/>
      <c r="D26" s="28">
        <f t="shared" si="0"/>
        <v>304</v>
      </c>
      <c r="E26" s="28">
        <v>8</v>
      </c>
      <c r="F26" s="28"/>
      <c r="G26" s="28"/>
      <c r="H26" s="28">
        <f t="shared" si="3"/>
        <v>304</v>
      </c>
      <c r="I26" s="28">
        <v>8</v>
      </c>
      <c r="J26" s="28"/>
      <c r="K26" s="28"/>
      <c r="L26" s="28"/>
      <c r="M26" s="28"/>
      <c r="N26" s="25" t="s">
        <v>28</v>
      </c>
      <c r="O26" s="22"/>
    </row>
    <row r="27" spans="1:15" s="12" customFormat="1" ht="12.75" customHeight="1" x14ac:dyDescent="0.2">
      <c r="A27" s="23" t="s">
        <v>31</v>
      </c>
      <c r="B27" s="24" t="s">
        <v>39</v>
      </c>
      <c r="C27" s="28"/>
      <c r="D27" s="28">
        <f t="shared" si="0"/>
        <v>152</v>
      </c>
      <c r="E27" s="28">
        <v>4</v>
      </c>
      <c r="F27" s="28">
        <f t="shared" si="1"/>
        <v>152</v>
      </c>
      <c r="G27" s="28">
        <v>4</v>
      </c>
      <c r="H27" s="28"/>
      <c r="I27" s="28"/>
      <c r="J27" s="28"/>
      <c r="K27" s="28"/>
      <c r="L27" s="28"/>
      <c r="M27" s="28"/>
      <c r="N27" s="25" t="s">
        <v>28</v>
      </c>
      <c r="O27" s="22"/>
    </row>
    <row r="28" spans="1:15" s="12" customFormat="1" ht="12.75" customHeight="1" x14ac:dyDescent="0.2">
      <c r="A28" s="23" t="s">
        <v>32</v>
      </c>
      <c r="B28" s="24" t="s">
        <v>59</v>
      </c>
      <c r="C28" s="28"/>
      <c r="D28" s="28">
        <f t="shared" si="0"/>
        <v>114</v>
      </c>
      <c r="E28" s="28">
        <v>3</v>
      </c>
      <c r="F28" s="28"/>
      <c r="G28" s="28"/>
      <c r="H28" s="28"/>
      <c r="I28" s="28"/>
      <c r="J28" s="28">
        <f>K28*38</f>
        <v>114</v>
      </c>
      <c r="K28" s="28">
        <v>3</v>
      </c>
      <c r="L28" s="28"/>
      <c r="M28" s="28"/>
      <c r="N28" s="25" t="s">
        <v>28</v>
      </c>
      <c r="O28" s="22"/>
    </row>
    <row r="29" spans="1:15" s="12" customFormat="1" ht="12.75" customHeight="1" x14ac:dyDescent="0.2">
      <c r="A29" s="23" t="s">
        <v>36</v>
      </c>
      <c r="B29" s="24" t="s">
        <v>40</v>
      </c>
      <c r="C29" s="28"/>
      <c r="D29" s="28">
        <f t="shared" si="0"/>
        <v>190</v>
      </c>
      <c r="E29" s="28">
        <v>5</v>
      </c>
      <c r="F29" s="28"/>
      <c r="G29" s="28"/>
      <c r="H29" s="28"/>
      <c r="I29" s="28"/>
      <c r="J29" s="28">
        <f t="shared" ref="J29:J66" si="4">K29*38</f>
        <v>190</v>
      </c>
      <c r="K29" s="28">
        <v>5</v>
      </c>
      <c r="L29" s="28"/>
      <c r="M29" s="28"/>
      <c r="N29" s="25" t="s">
        <v>28</v>
      </c>
      <c r="O29" s="22"/>
    </row>
    <row r="30" spans="1:15" s="12" customFormat="1" ht="12.75" customHeight="1" x14ac:dyDescent="0.2">
      <c r="A30" s="23" t="s">
        <v>37</v>
      </c>
      <c r="B30" s="24" t="s">
        <v>46</v>
      </c>
      <c r="C30" s="28"/>
      <c r="D30" s="28">
        <f t="shared" si="0"/>
        <v>152</v>
      </c>
      <c r="E30" s="28">
        <v>4</v>
      </c>
      <c r="F30" s="28"/>
      <c r="G30" s="28"/>
      <c r="H30" s="28"/>
      <c r="I30" s="28"/>
      <c r="J30" s="28"/>
      <c r="K30" s="28"/>
      <c r="L30" s="28">
        <f t="shared" ref="L30:L75" si="5">M30*38</f>
        <v>152</v>
      </c>
      <c r="M30" s="28">
        <v>4</v>
      </c>
      <c r="N30" s="25" t="s">
        <v>28</v>
      </c>
      <c r="O30" s="22"/>
    </row>
    <row r="31" spans="1:15" s="12" customFormat="1" ht="12.75" customHeight="1" x14ac:dyDescent="0.2">
      <c r="A31" s="19"/>
      <c r="B31" s="20" t="s">
        <v>58</v>
      </c>
      <c r="C31" s="26" t="s">
        <v>74</v>
      </c>
      <c r="D31" s="26">
        <f t="shared" si="0"/>
        <v>1520</v>
      </c>
      <c r="E31" s="26">
        <f>SUM(E32:E40)</f>
        <v>40</v>
      </c>
      <c r="F31" s="26">
        <f t="shared" si="1"/>
        <v>456</v>
      </c>
      <c r="G31" s="26">
        <f>SUM(G32:G40)</f>
        <v>12</v>
      </c>
      <c r="H31" s="26">
        <f t="shared" si="3"/>
        <v>266</v>
      </c>
      <c r="I31" s="26">
        <f>SUM(I32:I40)</f>
        <v>7</v>
      </c>
      <c r="J31" s="26">
        <f t="shared" si="4"/>
        <v>456</v>
      </c>
      <c r="K31" s="26">
        <f>SUM(K32:K40)</f>
        <v>12</v>
      </c>
      <c r="L31" s="27">
        <f t="shared" si="5"/>
        <v>342</v>
      </c>
      <c r="M31" s="26">
        <f>SUM(M32:M40)</f>
        <v>9</v>
      </c>
      <c r="N31" s="21"/>
      <c r="O31" s="22"/>
    </row>
    <row r="32" spans="1:15" s="12" customFormat="1" ht="12.75" customHeight="1" x14ac:dyDescent="0.2">
      <c r="A32" s="23" t="s">
        <v>20</v>
      </c>
      <c r="B32" s="24" t="s">
        <v>99</v>
      </c>
      <c r="C32" s="28"/>
      <c r="D32" s="28">
        <f t="shared" si="0"/>
        <v>152</v>
      </c>
      <c r="E32" s="28">
        <v>4</v>
      </c>
      <c r="F32" s="28"/>
      <c r="G32" s="28"/>
      <c r="H32" s="28">
        <f t="shared" si="3"/>
        <v>152</v>
      </c>
      <c r="I32" s="28">
        <v>4</v>
      </c>
      <c r="J32" s="28"/>
      <c r="K32" s="28"/>
      <c r="L32" s="28"/>
      <c r="M32" s="28"/>
      <c r="N32" s="25" t="s">
        <v>28</v>
      </c>
      <c r="O32" s="22"/>
    </row>
    <row r="33" spans="1:15" s="12" customFormat="1" ht="12.75" customHeight="1" x14ac:dyDescent="0.2">
      <c r="A33" s="23" t="s">
        <v>33</v>
      </c>
      <c r="B33" s="24" t="s">
        <v>49</v>
      </c>
      <c r="C33" s="28"/>
      <c r="D33" s="28">
        <f t="shared" si="0"/>
        <v>114</v>
      </c>
      <c r="E33" s="28">
        <v>3</v>
      </c>
      <c r="F33" s="28"/>
      <c r="G33" s="28"/>
      <c r="H33" s="28">
        <f t="shared" si="3"/>
        <v>114</v>
      </c>
      <c r="I33" s="28">
        <v>3</v>
      </c>
      <c r="J33" s="28"/>
      <c r="K33" s="28"/>
      <c r="L33" s="28"/>
      <c r="M33" s="28"/>
      <c r="N33" s="25" t="s">
        <v>28</v>
      </c>
      <c r="O33" s="22"/>
    </row>
    <row r="34" spans="1:15" s="12" customFormat="1" ht="12.75" customHeight="1" x14ac:dyDescent="0.2">
      <c r="A34" s="23" t="s">
        <v>34</v>
      </c>
      <c r="B34" s="24" t="s">
        <v>41</v>
      </c>
      <c r="C34" s="28"/>
      <c r="D34" s="28">
        <f t="shared" si="0"/>
        <v>228</v>
      </c>
      <c r="E34" s="28">
        <v>6</v>
      </c>
      <c r="F34" s="28"/>
      <c r="G34" s="28"/>
      <c r="H34" s="28"/>
      <c r="I34" s="28"/>
      <c r="J34" s="28">
        <f t="shared" si="4"/>
        <v>228</v>
      </c>
      <c r="K34" s="28">
        <v>6</v>
      </c>
      <c r="L34" s="28"/>
      <c r="M34" s="28"/>
      <c r="N34" s="25" t="s">
        <v>28</v>
      </c>
      <c r="O34" s="22"/>
    </row>
    <row r="35" spans="1:15" s="12" customFormat="1" ht="12.75" customHeight="1" x14ac:dyDescent="0.2">
      <c r="A35" s="23" t="s">
        <v>25</v>
      </c>
      <c r="B35" s="24" t="s">
        <v>48</v>
      </c>
      <c r="C35" s="28"/>
      <c r="D35" s="28">
        <f t="shared" si="0"/>
        <v>228</v>
      </c>
      <c r="E35" s="28">
        <v>6</v>
      </c>
      <c r="F35" s="28">
        <f t="shared" si="1"/>
        <v>228</v>
      </c>
      <c r="G35" s="28">
        <v>6</v>
      </c>
      <c r="H35" s="28"/>
      <c r="I35" s="28"/>
      <c r="J35" s="28"/>
      <c r="K35" s="28"/>
      <c r="L35" s="28"/>
      <c r="M35" s="28"/>
      <c r="N35" s="25" t="s">
        <v>28</v>
      </c>
      <c r="O35" s="22"/>
    </row>
    <row r="36" spans="1:15" s="12" customFormat="1" ht="12.75" customHeight="1" x14ac:dyDescent="0.2">
      <c r="A36" s="23" t="s">
        <v>35</v>
      </c>
      <c r="B36" s="24" t="s">
        <v>45</v>
      </c>
      <c r="C36" s="28"/>
      <c r="D36" s="28">
        <f t="shared" si="0"/>
        <v>228</v>
      </c>
      <c r="E36" s="28">
        <v>6</v>
      </c>
      <c r="F36" s="28">
        <f t="shared" si="1"/>
        <v>228</v>
      </c>
      <c r="G36" s="28">
        <v>6</v>
      </c>
      <c r="H36" s="28"/>
      <c r="I36" s="28"/>
      <c r="J36" s="28"/>
      <c r="K36" s="28"/>
      <c r="L36" s="28"/>
      <c r="M36" s="28"/>
      <c r="N36" s="25" t="s">
        <v>28</v>
      </c>
      <c r="O36" s="22"/>
    </row>
    <row r="37" spans="1:15" s="12" customFormat="1" ht="12.75" customHeight="1" x14ac:dyDescent="0.2">
      <c r="A37" s="23" t="s">
        <v>31</v>
      </c>
      <c r="B37" s="24" t="s">
        <v>47</v>
      </c>
      <c r="C37" s="28"/>
      <c r="D37" s="28">
        <f t="shared" si="0"/>
        <v>114</v>
      </c>
      <c r="E37" s="28">
        <v>3</v>
      </c>
      <c r="F37" s="28"/>
      <c r="G37" s="28"/>
      <c r="H37" s="28"/>
      <c r="I37" s="28"/>
      <c r="J37" s="28"/>
      <c r="K37" s="28"/>
      <c r="L37" s="28">
        <f t="shared" si="5"/>
        <v>114</v>
      </c>
      <c r="M37" s="28">
        <v>3</v>
      </c>
      <c r="N37" s="25" t="s">
        <v>28</v>
      </c>
      <c r="O37" s="22"/>
    </row>
    <row r="38" spans="1:15" s="12" customFormat="1" ht="12.75" customHeight="1" x14ac:dyDescent="0.2">
      <c r="A38" s="23" t="s">
        <v>32</v>
      </c>
      <c r="B38" s="24" t="s">
        <v>63</v>
      </c>
      <c r="C38" s="28"/>
      <c r="D38" s="28">
        <f t="shared" si="0"/>
        <v>114</v>
      </c>
      <c r="E38" s="28">
        <v>3</v>
      </c>
      <c r="F38" s="28"/>
      <c r="G38" s="28"/>
      <c r="H38" s="28"/>
      <c r="I38" s="28"/>
      <c r="J38" s="28">
        <f t="shared" si="4"/>
        <v>114</v>
      </c>
      <c r="K38" s="28">
        <v>3</v>
      </c>
      <c r="L38" s="28"/>
      <c r="M38" s="28"/>
      <c r="N38" s="25" t="s">
        <v>28</v>
      </c>
      <c r="O38" s="22"/>
    </row>
    <row r="39" spans="1:15" s="12" customFormat="1" ht="12.75" customHeight="1" x14ac:dyDescent="0.2">
      <c r="A39" s="23" t="s">
        <v>36</v>
      </c>
      <c r="B39" s="24" t="s">
        <v>43</v>
      </c>
      <c r="C39" s="28"/>
      <c r="D39" s="28">
        <f t="shared" si="0"/>
        <v>114</v>
      </c>
      <c r="E39" s="28">
        <v>3</v>
      </c>
      <c r="F39" s="28"/>
      <c r="G39" s="28"/>
      <c r="H39" s="28"/>
      <c r="I39" s="28"/>
      <c r="J39" s="28">
        <f t="shared" si="4"/>
        <v>114</v>
      </c>
      <c r="K39" s="28">
        <v>3</v>
      </c>
      <c r="L39" s="28"/>
      <c r="M39" s="28"/>
      <c r="N39" s="25" t="s">
        <v>28</v>
      </c>
      <c r="O39" s="22"/>
    </row>
    <row r="40" spans="1:15" s="12" customFormat="1" ht="12.75" customHeight="1" x14ac:dyDescent="0.2">
      <c r="A40" s="23" t="s">
        <v>37</v>
      </c>
      <c r="B40" s="24" t="s">
        <v>42</v>
      </c>
      <c r="C40" s="28"/>
      <c r="D40" s="28">
        <f t="shared" si="0"/>
        <v>228</v>
      </c>
      <c r="E40" s="28">
        <v>6</v>
      </c>
      <c r="F40" s="28"/>
      <c r="G40" s="28"/>
      <c r="H40" s="28"/>
      <c r="I40" s="28"/>
      <c r="J40" s="28"/>
      <c r="K40" s="28"/>
      <c r="L40" s="28">
        <f t="shared" si="5"/>
        <v>228</v>
      </c>
      <c r="M40" s="28">
        <v>6</v>
      </c>
      <c r="N40" s="25" t="s">
        <v>28</v>
      </c>
      <c r="O40" s="22"/>
    </row>
    <row r="41" spans="1:15" s="12" customFormat="1" ht="12.75" customHeight="1" x14ac:dyDescent="0.2">
      <c r="A41" s="19"/>
      <c r="B41" s="20" t="s">
        <v>79</v>
      </c>
      <c r="C41" s="26" t="s">
        <v>75</v>
      </c>
      <c r="D41" s="26">
        <f t="shared" si="0"/>
        <v>1634</v>
      </c>
      <c r="E41" s="26">
        <f>E42</f>
        <v>43</v>
      </c>
      <c r="F41" s="26"/>
      <c r="G41" s="26"/>
      <c r="H41" s="26"/>
      <c r="I41" s="26"/>
      <c r="J41" s="26">
        <f t="shared" si="4"/>
        <v>760</v>
      </c>
      <c r="K41" s="26">
        <v>20</v>
      </c>
      <c r="L41" s="27">
        <f t="shared" si="5"/>
        <v>874</v>
      </c>
      <c r="M41" s="26">
        <v>23</v>
      </c>
      <c r="N41" s="21"/>
      <c r="O41" s="22"/>
    </row>
    <row r="42" spans="1:15" s="12" customFormat="1" ht="12.75" customHeight="1" x14ac:dyDescent="0.2">
      <c r="A42" s="19" t="s">
        <v>20</v>
      </c>
      <c r="B42" s="20" t="s">
        <v>80</v>
      </c>
      <c r="C42" s="26"/>
      <c r="D42" s="26">
        <f t="shared" si="0"/>
        <v>1634</v>
      </c>
      <c r="E42" s="26">
        <v>43</v>
      </c>
      <c r="F42" s="26"/>
      <c r="G42" s="26"/>
      <c r="H42" s="26"/>
      <c r="I42" s="26"/>
      <c r="J42" s="26">
        <f t="shared" si="4"/>
        <v>760</v>
      </c>
      <c r="K42" s="26">
        <v>20</v>
      </c>
      <c r="L42" s="27">
        <f t="shared" si="5"/>
        <v>874</v>
      </c>
      <c r="M42" s="26">
        <v>23</v>
      </c>
      <c r="N42" s="21" t="s">
        <v>68</v>
      </c>
      <c r="O42" s="22"/>
    </row>
    <row r="43" spans="1:15" s="12" customFormat="1" ht="12.75" customHeight="1" x14ac:dyDescent="0.2">
      <c r="A43" s="23" t="s">
        <v>20</v>
      </c>
      <c r="B43" s="24" t="s">
        <v>82</v>
      </c>
      <c r="C43" s="28"/>
      <c r="D43" s="28">
        <f t="shared" si="0"/>
        <v>304</v>
      </c>
      <c r="E43" s="28">
        <v>8</v>
      </c>
      <c r="F43" s="28"/>
      <c r="G43" s="28"/>
      <c r="H43" s="28"/>
      <c r="I43" s="28"/>
      <c r="J43" s="28">
        <f t="shared" si="4"/>
        <v>304</v>
      </c>
      <c r="K43" s="28">
        <v>8</v>
      </c>
      <c r="L43" s="28"/>
      <c r="M43" s="28"/>
      <c r="N43" s="25" t="s">
        <v>28</v>
      </c>
      <c r="O43" s="22"/>
    </row>
    <row r="44" spans="1:15" s="12" customFormat="1" ht="12.75" customHeight="1" x14ac:dyDescent="0.2">
      <c r="A44" s="23" t="s">
        <v>33</v>
      </c>
      <c r="B44" s="24" t="s">
        <v>83</v>
      </c>
      <c r="C44" s="28"/>
      <c r="D44" s="28">
        <f t="shared" si="0"/>
        <v>266</v>
      </c>
      <c r="E44" s="28">
        <v>7</v>
      </c>
      <c r="F44" s="28"/>
      <c r="G44" s="28"/>
      <c r="H44" s="28"/>
      <c r="I44" s="28"/>
      <c r="J44" s="28"/>
      <c r="K44" s="28"/>
      <c r="L44" s="28">
        <f t="shared" si="5"/>
        <v>266</v>
      </c>
      <c r="M44" s="28">
        <v>7</v>
      </c>
      <c r="N44" s="25" t="s">
        <v>28</v>
      </c>
      <c r="O44" s="22"/>
    </row>
    <row r="45" spans="1:15" s="12" customFormat="1" ht="12.75" customHeight="1" x14ac:dyDescent="0.2">
      <c r="A45" s="23" t="s">
        <v>34</v>
      </c>
      <c r="B45" s="24" t="s">
        <v>84</v>
      </c>
      <c r="C45" s="28"/>
      <c r="D45" s="28">
        <f t="shared" si="0"/>
        <v>266</v>
      </c>
      <c r="E45" s="28">
        <v>7</v>
      </c>
      <c r="F45" s="28"/>
      <c r="G45" s="28"/>
      <c r="H45" s="28"/>
      <c r="I45" s="28"/>
      <c r="J45" s="28">
        <f t="shared" si="4"/>
        <v>266</v>
      </c>
      <c r="K45" s="28">
        <v>7</v>
      </c>
      <c r="L45" s="28"/>
      <c r="M45" s="28"/>
      <c r="N45" s="25" t="s">
        <v>28</v>
      </c>
      <c r="O45" s="22"/>
    </row>
    <row r="46" spans="1:15" s="12" customFormat="1" ht="12.75" customHeight="1" x14ac:dyDescent="0.2">
      <c r="A46" s="23" t="s">
        <v>25</v>
      </c>
      <c r="B46" s="24" t="s">
        <v>85</v>
      </c>
      <c r="C46" s="28"/>
      <c r="D46" s="28">
        <f t="shared" si="0"/>
        <v>190</v>
      </c>
      <c r="E46" s="28">
        <v>5</v>
      </c>
      <c r="F46" s="28"/>
      <c r="G46" s="28"/>
      <c r="H46" s="28"/>
      <c r="I46" s="28"/>
      <c r="J46" s="28">
        <f t="shared" si="4"/>
        <v>190</v>
      </c>
      <c r="K46" s="28">
        <v>5</v>
      </c>
      <c r="L46" s="28"/>
      <c r="M46" s="28"/>
      <c r="N46" s="25" t="s">
        <v>28</v>
      </c>
      <c r="O46" s="22"/>
    </row>
    <row r="47" spans="1:15" s="12" customFormat="1" ht="12.75" customHeight="1" x14ac:dyDescent="0.2">
      <c r="A47" s="23" t="s">
        <v>35</v>
      </c>
      <c r="B47" s="24" t="s">
        <v>86</v>
      </c>
      <c r="C47" s="28"/>
      <c r="D47" s="28">
        <f t="shared" si="0"/>
        <v>228</v>
      </c>
      <c r="E47" s="28">
        <v>6</v>
      </c>
      <c r="F47" s="28"/>
      <c r="G47" s="28"/>
      <c r="H47" s="28"/>
      <c r="I47" s="28"/>
      <c r="J47" s="28"/>
      <c r="K47" s="28"/>
      <c r="L47" s="28">
        <f t="shared" si="5"/>
        <v>228</v>
      </c>
      <c r="M47" s="28">
        <v>6</v>
      </c>
      <c r="N47" s="25" t="s">
        <v>28</v>
      </c>
      <c r="O47" s="22"/>
    </row>
    <row r="48" spans="1:15" s="12" customFormat="1" ht="12.75" customHeight="1" x14ac:dyDescent="0.2">
      <c r="A48" s="23" t="s">
        <v>31</v>
      </c>
      <c r="B48" s="24" t="s">
        <v>87</v>
      </c>
      <c r="C48" s="28"/>
      <c r="D48" s="28">
        <f t="shared" si="0"/>
        <v>190</v>
      </c>
      <c r="E48" s="28">
        <v>5</v>
      </c>
      <c r="F48" s="28"/>
      <c r="G48" s="28"/>
      <c r="H48" s="28"/>
      <c r="I48" s="28"/>
      <c r="J48" s="28"/>
      <c r="K48" s="28"/>
      <c r="L48" s="28">
        <f t="shared" si="5"/>
        <v>190</v>
      </c>
      <c r="M48" s="28">
        <v>5</v>
      </c>
      <c r="N48" s="25" t="s">
        <v>28</v>
      </c>
      <c r="O48" s="22"/>
    </row>
    <row r="49" spans="1:15" s="12" customFormat="1" ht="12.75" customHeight="1" x14ac:dyDescent="0.2">
      <c r="A49" s="23" t="s">
        <v>32</v>
      </c>
      <c r="B49" s="24" t="s">
        <v>88</v>
      </c>
      <c r="C49" s="28"/>
      <c r="D49" s="28">
        <f t="shared" si="0"/>
        <v>190</v>
      </c>
      <c r="E49" s="28">
        <v>5</v>
      </c>
      <c r="F49" s="28"/>
      <c r="G49" s="28"/>
      <c r="H49" s="28"/>
      <c r="I49" s="28"/>
      <c r="J49" s="28"/>
      <c r="K49" s="28"/>
      <c r="L49" s="28">
        <f t="shared" si="5"/>
        <v>190</v>
      </c>
      <c r="M49" s="28">
        <v>5</v>
      </c>
      <c r="N49" s="25" t="s">
        <v>28</v>
      </c>
      <c r="O49" s="22"/>
    </row>
    <row r="50" spans="1:15" s="12" customFormat="1" ht="12.75" customHeight="1" x14ac:dyDescent="0.2">
      <c r="A50" s="19" t="s">
        <v>33</v>
      </c>
      <c r="B50" s="20" t="s">
        <v>81</v>
      </c>
      <c r="C50" s="26"/>
      <c r="D50" s="26">
        <f t="shared" si="0"/>
        <v>1634</v>
      </c>
      <c r="E50" s="26">
        <v>43</v>
      </c>
      <c r="F50" s="26"/>
      <c r="G50" s="26"/>
      <c r="H50" s="26"/>
      <c r="I50" s="26"/>
      <c r="J50" s="26">
        <f t="shared" si="4"/>
        <v>760</v>
      </c>
      <c r="K50" s="26">
        <v>20</v>
      </c>
      <c r="L50" s="27">
        <f t="shared" si="5"/>
        <v>874</v>
      </c>
      <c r="M50" s="26">
        <v>23</v>
      </c>
      <c r="N50" s="21"/>
      <c r="O50" s="22"/>
    </row>
    <row r="51" spans="1:15" s="12" customFormat="1" ht="12.75" customHeight="1" x14ac:dyDescent="0.2">
      <c r="A51" s="23" t="s">
        <v>20</v>
      </c>
      <c r="B51" s="24" t="s">
        <v>89</v>
      </c>
      <c r="C51" s="28"/>
      <c r="D51" s="28">
        <f t="shared" si="0"/>
        <v>304</v>
      </c>
      <c r="E51" s="28">
        <v>8</v>
      </c>
      <c r="F51" s="28"/>
      <c r="G51" s="28"/>
      <c r="H51" s="28"/>
      <c r="I51" s="28"/>
      <c r="J51" s="28">
        <f t="shared" si="4"/>
        <v>304</v>
      </c>
      <c r="K51" s="28">
        <v>8</v>
      </c>
      <c r="L51" s="28"/>
      <c r="M51" s="28"/>
      <c r="N51" s="25" t="s">
        <v>28</v>
      </c>
      <c r="O51" s="22"/>
    </row>
    <row r="52" spans="1:15" s="12" customFormat="1" ht="12.75" customHeight="1" x14ac:dyDescent="0.2">
      <c r="A52" s="23" t="s">
        <v>33</v>
      </c>
      <c r="B52" s="24" t="s">
        <v>90</v>
      </c>
      <c r="C52" s="28"/>
      <c r="D52" s="28">
        <f t="shared" si="0"/>
        <v>228</v>
      </c>
      <c r="E52" s="28">
        <v>6</v>
      </c>
      <c r="F52" s="28"/>
      <c r="G52" s="28"/>
      <c r="H52" s="28"/>
      <c r="I52" s="28"/>
      <c r="J52" s="28"/>
      <c r="K52" s="28"/>
      <c r="L52" s="28">
        <f t="shared" si="5"/>
        <v>228</v>
      </c>
      <c r="M52" s="28">
        <v>6</v>
      </c>
      <c r="N52" s="25" t="s">
        <v>28</v>
      </c>
      <c r="O52" s="22"/>
    </row>
    <row r="53" spans="1:15" s="12" customFormat="1" ht="12.75" customHeight="1" x14ac:dyDescent="0.2">
      <c r="A53" s="23" t="s">
        <v>34</v>
      </c>
      <c r="B53" s="24" t="s">
        <v>91</v>
      </c>
      <c r="C53" s="28"/>
      <c r="D53" s="28">
        <f t="shared" si="0"/>
        <v>152</v>
      </c>
      <c r="E53" s="28">
        <v>4</v>
      </c>
      <c r="F53" s="28"/>
      <c r="G53" s="28"/>
      <c r="H53" s="28"/>
      <c r="I53" s="28"/>
      <c r="J53" s="28"/>
      <c r="K53" s="28"/>
      <c r="L53" s="28">
        <f t="shared" si="5"/>
        <v>152</v>
      </c>
      <c r="M53" s="28">
        <v>4</v>
      </c>
      <c r="N53" s="25" t="s">
        <v>28</v>
      </c>
      <c r="O53" s="22"/>
    </row>
    <row r="54" spans="1:15" s="12" customFormat="1" ht="12.75" customHeight="1" x14ac:dyDescent="0.2">
      <c r="A54" s="23" t="s">
        <v>25</v>
      </c>
      <c r="B54" s="24" t="s">
        <v>92</v>
      </c>
      <c r="C54" s="28"/>
      <c r="D54" s="28">
        <f t="shared" si="0"/>
        <v>152</v>
      </c>
      <c r="E54" s="28">
        <v>4</v>
      </c>
      <c r="F54" s="28"/>
      <c r="G54" s="28"/>
      <c r="H54" s="28"/>
      <c r="I54" s="28"/>
      <c r="J54" s="28"/>
      <c r="K54" s="28"/>
      <c r="L54" s="28">
        <f t="shared" si="5"/>
        <v>152</v>
      </c>
      <c r="M54" s="28">
        <v>4</v>
      </c>
      <c r="N54" s="25" t="s">
        <v>28</v>
      </c>
      <c r="O54" s="22"/>
    </row>
    <row r="55" spans="1:15" s="12" customFormat="1" ht="12.75" customHeight="1" x14ac:dyDescent="0.2">
      <c r="A55" s="23" t="s">
        <v>35</v>
      </c>
      <c r="B55" s="24" t="s">
        <v>94</v>
      </c>
      <c r="C55" s="28"/>
      <c r="D55" s="28">
        <f t="shared" si="0"/>
        <v>190</v>
      </c>
      <c r="E55" s="28">
        <v>5</v>
      </c>
      <c r="F55" s="28"/>
      <c r="G55" s="28"/>
      <c r="H55" s="28"/>
      <c r="I55" s="28"/>
      <c r="J55" s="28">
        <f t="shared" si="4"/>
        <v>190</v>
      </c>
      <c r="K55" s="28">
        <v>5</v>
      </c>
      <c r="L55" s="28"/>
      <c r="M55" s="28"/>
      <c r="N55" s="25" t="s">
        <v>28</v>
      </c>
      <c r="O55" s="22"/>
    </row>
    <row r="56" spans="1:15" s="12" customFormat="1" ht="12.75" customHeight="1" x14ac:dyDescent="0.2">
      <c r="A56" s="23" t="s">
        <v>31</v>
      </c>
      <c r="B56" s="24" t="s">
        <v>95</v>
      </c>
      <c r="C56" s="28"/>
      <c r="D56" s="28">
        <f t="shared" si="0"/>
        <v>114</v>
      </c>
      <c r="E56" s="28">
        <v>3</v>
      </c>
      <c r="F56" s="28"/>
      <c r="G56" s="28"/>
      <c r="H56" s="28"/>
      <c r="I56" s="28"/>
      <c r="J56" s="28">
        <f t="shared" si="4"/>
        <v>114</v>
      </c>
      <c r="K56" s="28">
        <v>3</v>
      </c>
      <c r="L56" s="28"/>
      <c r="M56" s="28"/>
      <c r="N56" s="25" t="s">
        <v>28</v>
      </c>
      <c r="O56" s="22"/>
    </row>
    <row r="57" spans="1:15" s="12" customFormat="1" ht="12.75" customHeight="1" x14ac:dyDescent="0.2">
      <c r="A57" s="23" t="s">
        <v>32</v>
      </c>
      <c r="B57" s="24" t="s">
        <v>96</v>
      </c>
      <c r="C57" s="28"/>
      <c r="D57" s="28">
        <f t="shared" si="0"/>
        <v>152</v>
      </c>
      <c r="E57" s="28">
        <v>4</v>
      </c>
      <c r="F57" s="28"/>
      <c r="G57" s="28"/>
      <c r="H57" s="28"/>
      <c r="I57" s="28"/>
      <c r="J57" s="28">
        <f t="shared" si="4"/>
        <v>152</v>
      </c>
      <c r="K57" s="28">
        <v>4</v>
      </c>
      <c r="L57" s="28"/>
      <c r="M57" s="28"/>
      <c r="N57" s="25" t="s">
        <v>28</v>
      </c>
      <c r="O57" s="22"/>
    </row>
    <row r="58" spans="1:15" s="12" customFormat="1" ht="12.75" customHeight="1" x14ac:dyDescent="0.2">
      <c r="A58" s="23" t="s">
        <v>36</v>
      </c>
      <c r="B58" s="24" t="s">
        <v>97</v>
      </c>
      <c r="C58" s="28"/>
      <c r="D58" s="28">
        <f t="shared" si="0"/>
        <v>228</v>
      </c>
      <c r="E58" s="28">
        <v>6</v>
      </c>
      <c r="F58" s="28"/>
      <c r="G58" s="28"/>
      <c r="H58" s="28"/>
      <c r="I58" s="28"/>
      <c r="J58" s="28"/>
      <c r="K58" s="28"/>
      <c r="L58" s="28">
        <f t="shared" si="5"/>
        <v>228</v>
      </c>
      <c r="M58" s="28">
        <v>6</v>
      </c>
      <c r="N58" s="25" t="s">
        <v>28</v>
      </c>
      <c r="O58" s="22"/>
    </row>
    <row r="59" spans="1:15" s="12" customFormat="1" ht="12.75" customHeight="1" x14ac:dyDescent="0.2">
      <c r="A59" s="23" t="s">
        <v>37</v>
      </c>
      <c r="B59" s="24" t="s">
        <v>93</v>
      </c>
      <c r="C59" s="28"/>
      <c r="D59" s="28">
        <f t="shared" si="0"/>
        <v>114</v>
      </c>
      <c r="E59" s="28">
        <v>3</v>
      </c>
      <c r="F59" s="28"/>
      <c r="G59" s="28"/>
      <c r="H59" s="28"/>
      <c r="I59" s="28"/>
      <c r="J59" s="28"/>
      <c r="K59" s="28"/>
      <c r="L59" s="28">
        <f t="shared" si="5"/>
        <v>114</v>
      </c>
      <c r="M59" s="28">
        <v>3</v>
      </c>
      <c r="N59" s="25" t="s">
        <v>28</v>
      </c>
      <c r="O59" s="22"/>
    </row>
    <row r="60" spans="1:15" s="12" customFormat="1" ht="12.75" customHeight="1" x14ac:dyDescent="0.2">
      <c r="A60" s="19"/>
      <c r="B60" s="20" t="s">
        <v>29</v>
      </c>
      <c r="C60" s="26" t="s">
        <v>65</v>
      </c>
      <c r="D60" s="26">
        <f t="shared" si="0"/>
        <v>760</v>
      </c>
      <c r="E60" s="26">
        <v>20</v>
      </c>
      <c r="F60" s="26"/>
      <c r="G60" s="26"/>
      <c r="H60" s="26">
        <f t="shared" si="3"/>
        <v>380</v>
      </c>
      <c r="I60" s="26">
        <v>10</v>
      </c>
      <c r="J60" s="26">
        <f t="shared" si="4"/>
        <v>380</v>
      </c>
      <c r="K60" s="26">
        <v>10</v>
      </c>
      <c r="L60" s="27"/>
      <c r="M60" s="26"/>
      <c r="N60" s="21" t="s">
        <v>28</v>
      </c>
      <c r="O60" s="22"/>
    </row>
    <row r="61" spans="1:15" s="12" customFormat="1" ht="12.75" customHeight="1" x14ac:dyDescent="0.2">
      <c r="A61" s="19"/>
      <c r="B61" s="20" t="s">
        <v>15</v>
      </c>
      <c r="C61" s="26" t="s">
        <v>77</v>
      </c>
      <c r="D61" s="26">
        <f t="shared" si="0"/>
        <v>2280</v>
      </c>
      <c r="E61" s="26">
        <f>SUM(E62:E70)</f>
        <v>60</v>
      </c>
      <c r="F61" s="26">
        <f t="shared" si="1"/>
        <v>456</v>
      </c>
      <c r="G61" s="26">
        <f>SUM(G62:G70)</f>
        <v>12</v>
      </c>
      <c r="H61" s="26">
        <f t="shared" si="3"/>
        <v>760</v>
      </c>
      <c r="I61" s="26">
        <f>SUM(I62:I70)</f>
        <v>20</v>
      </c>
      <c r="J61" s="26">
        <f t="shared" si="4"/>
        <v>380</v>
      </c>
      <c r="K61" s="26">
        <f>SUM(K62:K70)</f>
        <v>10</v>
      </c>
      <c r="L61" s="27">
        <f t="shared" si="5"/>
        <v>684</v>
      </c>
      <c r="M61" s="26" t="s">
        <v>30</v>
      </c>
      <c r="N61" s="21"/>
      <c r="O61" s="22"/>
    </row>
    <row r="62" spans="1:15" s="12" customFormat="1" ht="12.75" customHeight="1" x14ac:dyDescent="0.2">
      <c r="A62" s="23">
        <v>1</v>
      </c>
      <c r="B62" s="24" t="s">
        <v>66</v>
      </c>
      <c r="C62" s="28" t="s">
        <v>11</v>
      </c>
      <c r="D62" s="28">
        <f t="shared" si="0"/>
        <v>836</v>
      </c>
      <c r="E62" s="28">
        <v>22</v>
      </c>
      <c r="F62" s="28"/>
      <c r="G62" s="28"/>
      <c r="H62" s="28">
        <f t="shared" si="3"/>
        <v>228</v>
      </c>
      <c r="I62" s="28">
        <v>6</v>
      </c>
      <c r="J62" s="28">
        <f t="shared" si="4"/>
        <v>304</v>
      </c>
      <c r="K62" s="28">
        <v>8</v>
      </c>
      <c r="L62" s="28">
        <f t="shared" si="5"/>
        <v>304</v>
      </c>
      <c r="M62" s="28">
        <v>8</v>
      </c>
      <c r="N62" s="25" t="s">
        <v>28</v>
      </c>
      <c r="O62" s="22"/>
    </row>
    <row r="63" spans="1:15" s="12" customFormat="1" ht="12.75" customHeight="1" x14ac:dyDescent="0.2">
      <c r="A63" s="23">
        <v>2</v>
      </c>
      <c r="B63" s="24" t="s">
        <v>67</v>
      </c>
      <c r="C63" s="28" t="s">
        <v>11</v>
      </c>
      <c r="D63" s="28">
        <f t="shared" si="0"/>
        <v>76</v>
      </c>
      <c r="E63" s="28">
        <v>2</v>
      </c>
      <c r="F63" s="28">
        <f t="shared" si="1"/>
        <v>76</v>
      </c>
      <c r="G63" s="28">
        <v>2</v>
      </c>
      <c r="H63" s="28"/>
      <c r="I63" s="28"/>
      <c r="J63" s="28"/>
      <c r="K63" s="28"/>
      <c r="L63" s="28"/>
      <c r="M63" s="28"/>
      <c r="N63" s="25" t="s">
        <v>28</v>
      </c>
      <c r="O63" s="22"/>
    </row>
    <row r="64" spans="1:15" s="12" customFormat="1" ht="12.75" customHeight="1" x14ac:dyDescent="0.2">
      <c r="A64" s="23" t="s">
        <v>34</v>
      </c>
      <c r="B64" s="24" t="s">
        <v>69</v>
      </c>
      <c r="C64" s="28"/>
      <c r="D64" s="28">
        <f t="shared" si="0"/>
        <v>228</v>
      </c>
      <c r="E64" s="28">
        <v>6</v>
      </c>
      <c r="F64" s="28">
        <f t="shared" si="1"/>
        <v>228</v>
      </c>
      <c r="G64" s="28">
        <v>6</v>
      </c>
      <c r="H64" s="28"/>
      <c r="I64" s="28"/>
      <c r="J64" s="28"/>
      <c r="K64" s="28"/>
      <c r="L64" s="28"/>
      <c r="M64" s="28"/>
      <c r="N64" s="25" t="s">
        <v>28</v>
      </c>
      <c r="O64" s="22"/>
    </row>
    <row r="65" spans="1:15" s="12" customFormat="1" ht="12.75" customHeight="1" x14ac:dyDescent="0.2">
      <c r="A65" s="23" t="s">
        <v>25</v>
      </c>
      <c r="B65" s="24" t="s">
        <v>70</v>
      </c>
      <c r="C65" s="28"/>
      <c r="D65" s="28">
        <f t="shared" si="0"/>
        <v>380</v>
      </c>
      <c r="E65" s="28">
        <v>10</v>
      </c>
      <c r="F65" s="28"/>
      <c r="G65" s="28"/>
      <c r="H65" s="28">
        <f t="shared" si="3"/>
        <v>380</v>
      </c>
      <c r="I65" s="28">
        <v>10</v>
      </c>
      <c r="J65" s="28"/>
      <c r="K65" s="28"/>
      <c r="L65" s="28"/>
      <c r="M65" s="28"/>
      <c r="N65" s="25" t="s">
        <v>28</v>
      </c>
      <c r="O65" s="22"/>
    </row>
    <row r="66" spans="1:15" s="12" customFormat="1" ht="12.75" customHeight="1" x14ac:dyDescent="0.2">
      <c r="A66" s="23" t="s">
        <v>35</v>
      </c>
      <c r="B66" s="24" t="s">
        <v>71</v>
      </c>
      <c r="C66" s="28"/>
      <c r="D66" s="28">
        <f t="shared" si="0"/>
        <v>76</v>
      </c>
      <c r="E66" s="28">
        <v>2</v>
      </c>
      <c r="F66" s="28"/>
      <c r="G66" s="28"/>
      <c r="H66" s="28"/>
      <c r="I66" s="28"/>
      <c r="J66" s="28">
        <f t="shared" si="4"/>
        <v>76</v>
      </c>
      <c r="K66" s="28">
        <v>2</v>
      </c>
      <c r="L66" s="28"/>
      <c r="M66" s="28"/>
      <c r="N66" s="25" t="s">
        <v>28</v>
      </c>
      <c r="O66" s="22"/>
    </row>
    <row r="67" spans="1:15" s="12" customFormat="1" ht="12.75" customHeight="1" x14ac:dyDescent="0.2">
      <c r="A67" s="23" t="s">
        <v>31</v>
      </c>
      <c r="B67" s="24" t="s">
        <v>62</v>
      </c>
      <c r="C67" s="28" t="s">
        <v>11</v>
      </c>
      <c r="D67" s="28">
        <f t="shared" si="0"/>
        <v>304</v>
      </c>
      <c r="E67" s="28">
        <v>8</v>
      </c>
      <c r="F67" s="28">
        <f t="shared" si="1"/>
        <v>152</v>
      </c>
      <c r="G67" s="28">
        <v>4</v>
      </c>
      <c r="H67" s="28">
        <f t="shared" si="3"/>
        <v>152</v>
      </c>
      <c r="I67" s="28">
        <v>4</v>
      </c>
      <c r="J67" s="28"/>
      <c r="K67" s="28"/>
      <c r="L67" s="28"/>
      <c r="M67" s="28"/>
      <c r="N67" s="25" t="s">
        <v>28</v>
      </c>
      <c r="O67" s="22"/>
    </row>
    <row r="68" spans="1:15" s="12" customFormat="1" ht="12.75" customHeight="1" x14ac:dyDescent="0.2">
      <c r="A68" s="23" t="s">
        <v>32</v>
      </c>
      <c r="B68" s="24" t="s">
        <v>50</v>
      </c>
      <c r="C68" s="28" t="s">
        <v>11</v>
      </c>
      <c r="D68" s="28">
        <f t="shared" si="0"/>
        <v>304</v>
      </c>
      <c r="E68" s="28">
        <v>8</v>
      </c>
      <c r="F68" s="28"/>
      <c r="G68" s="28"/>
      <c r="H68" s="28"/>
      <c r="I68" s="28"/>
      <c r="J68" s="28"/>
      <c r="K68" s="28"/>
      <c r="L68" s="28">
        <f t="shared" si="5"/>
        <v>304</v>
      </c>
      <c r="M68" s="28">
        <v>8</v>
      </c>
      <c r="N68" s="25" t="s">
        <v>28</v>
      </c>
      <c r="O68" s="22"/>
    </row>
    <row r="69" spans="1:15" s="12" customFormat="1" ht="12.75" customHeight="1" x14ac:dyDescent="0.2">
      <c r="A69" s="23" t="s">
        <v>36</v>
      </c>
      <c r="B69" s="24" t="s">
        <v>26</v>
      </c>
      <c r="C69" s="28" t="s">
        <v>11</v>
      </c>
      <c r="D69" s="28">
        <f t="shared" si="0"/>
        <v>76</v>
      </c>
      <c r="E69" s="28">
        <v>2</v>
      </c>
      <c r="F69" s="28"/>
      <c r="G69" s="28"/>
      <c r="H69" s="28"/>
      <c r="I69" s="28"/>
      <c r="J69" s="28"/>
      <c r="K69" s="28"/>
      <c r="L69" s="28">
        <f t="shared" si="5"/>
        <v>76</v>
      </c>
      <c r="M69" s="28">
        <v>2</v>
      </c>
      <c r="N69" s="25"/>
      <c r="O69" s="22"/>
    </row>
    <row r="70" spans="1:15" s="12" customFormat="1" ht="12.75" customHeight="1" x14ac:dyDescent="0.2">
      <c r="A70" s="23" t="s">
        <v>37</v>
      </c>
      <c r="B70" s="24" t="s">
        <v>56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5" t="s">
        <v>28</v>
      </c>
      <c r="O70" s="22"/>
    </row>
    <row r="71" spans="1:15" s="12" customFormat="1" ht="12.75" customHeight="1" x14ac:dyDescent="0.2">
      <c r="A71" s="19"/>
      <c r="B71" s="20" t="s">
        <v>16</v>
      </c>
      <c r="C71" s="26" t="s">
        <v>64</v>
      </c>
      <c r="D71" s="26">
        <f t="shared" si="0"/>
        <v>228</v>
      </c>
      <c r="E71" s="26">
        <v>6</v>
      </c>
      <c r="F71" s="26"/>
      <c r="G71" s="26"/>
      <c r="H71" s="26"/>
      <c r="I71" s="26"/>
      <c r="J71" s="26"/>
      <c r="K71" s="26"/>
      <c r="L71" s="27">
        <f t="shared" si="5"/>
        <v>228</v>
      </c>
      <c r="M71" s="26">
        <v>6</v>
      </c>
      <c r="N71" s="21"/>
      <c r="O71" s="22"/>
    </row>
    <row r="72" spans="1:15" s="12" customFormat="1" ht="12.75" customHeight="1" x14ac:dyDescent="0.2">
      <c r="A72" s="23">
        <v>1</v>
      </c>
      <c r="B72" s="24" t="s">
        <v>22</v>
      </c>
      <c r="C72" s="28"/>
      <c r="D72" s="28">
        <f t="shared" si="0"/>
        <v>228</v>
      </c>
      <c r="E72" s="28">
        <v>6</v>
      </c>
      <c r="F72" s="28">
        <v>228</v>
      </c>
      <c r="G72" s="28"/>
      <c r="H72" s="28"/>
      <c r="I72" s="28"/>
      <c r="J72" s="28"/>
      <c r="K72" s="28"/>
      <c r="L72" s="28">
        <f t="shared" si="5"/>
        <v>228</v>
      </c>
      <c r="M72" s="28">
        <v>6</v>
      </c>
      <c r="N72" s="25" t="s">
        <v>28</v>
      </c>
      <c r="O72" s="22"/>
    </row>
    <row r="73" spans="1:15" s="12" customFormat="1" ht="12.75" customHeight="1" x14ac:dyDescent="0.2">
      <c r="A73" s="19"/>
      <c r="B73" s="20" t="s">
        <v>17</v>
      </c>
      <c r="C73" s="26" t="s">
        <v>11</v>
      </c>
      <c r="D73" s="26">
        <f t="shared" si="0"/>
        <v>0</v>
      </c>
      <c r="E73" s="26">
        <v>0</v>
      </c>
      <c r="F73" s="26"/>
      <c r="G73" s="26"/>
      <c r="H73" s="26"/>
      <c r="I73" s="26"/>
      <c r="J73" s="26"/>
      <c r="K73" s="26"/>
      <c r="L73" s="27"/>
      <c r="M73" s="26"/>
      <c r="N73" s="21"/>
      <c r="O73" s="22"/>
    </row>
    <row r="74" spans="1:15" s="12" customFormat="1" ht="12.75" customHeight="1" x14ac:dyDescent="0.2">
      <c r="A74" s="23">
        <v>1</v>
      </c>
      <c r="B74" s="24" t="s">
        <v>18</v>
      </c>
      <c r="C74" s="28" t="s">
        <v>11</v>
      </c>
      <c r="D74" s="28">
        <f t="shared" si="0"/>
        <v>532</v>
      </c>
      <c r="E74" s="28">
        <v>14</v>
      </c>
      <c r="F74" s="28">
        <f t="shared" si="1"/>
        <v>304</v>
      </c>
      <c r="G74" s="28">
        <v>8</v>
      </c>
      <c r="H74" s="28">
        <f t="shared" si="3"/>
        <v>228</v>
      </c>
      <c r="I74" s="28">
        <v>6</v>
      </c>
      <c r="J74" s="28"/>
      <c r="K74" s="28"/>
      <c r="L74" s="28"/>
      <c r="M74" s="28"/>
      <c r="N74" s="25" t="s">
        <v>28</v>
      </c>
      <c r="O74" s="22"/>
    </row>
    <row r="75" spans="1:15" s="12" customFormat="1" ht="12.75" customHeight="1" x14ac:dyDescent="0.2">
      <c r="A75" s="23" t="s">
        <v>33</v>
      </c>
      <c r="B75" s="24" t="s">
        <v>23</v>
      </c>
      <c r="C75" s="28" t="s">
        <v>11</v>
      </c>
      <c r="D75" s="28">
        <f t="shared" si="0"/>
        <v>76</v>
      </c>
      <c r="E75" s="28">
        <v>2</v>
      </c>
      <c r="F75" s="28"/>
      <c r="G75" s="28"/>
      <c r="H75" s="28"/>
      <c r="I75" s="28"/>
      <c r="J75" s="28"/>
      <c r="K75" s="28"/>
      <c r="L75" s="28">
        <f t="shared" si="5"/>
        <v>76</v>
      </c>
      <c r="M75" s="28">
        <v>2</v>
      </c>
      <c r="N75" s="25" t="s">
        <v>28</v>
      </c>
      <c r="O75" s="22"/>
    </row>
    <row r="76" spans="1:1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5" x14ac:dyDescent="0.2">
      <c r="A77" s="9"/>
      <c r="B77" s="10"/>
      <c r="C77" s="9"/>
      <c r="D77" s="9"/>
      <c r="E77" s="9"/>
      <c r="F77" s="10"/>
      <c r="G77" s="9"/>
      <c r="H77" s="9"/>
      <c r="I77" s="9"/>
      <c r="J77" s="9"/>
      <c r="K77" s="9"/>
      <c r="L77" s="9"/>
      <c r="M77" s="9"/>
      <c r="N77" s="9"/>
    </row>
    <row r="78" spans="1:1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x14ac:dyDescent="0.2">
      <c r="A79" s="9"/>
      <c r="B79" s="10"/>
      <c r="C79" s="9"/>
      <c r="D79" s="9"/>
      <c r="E79" s="9"/>
      <c r="F79" s="10"/>
      <c r="G79" s="9"/>
      <c r="H79" s="9"/>
      <c r="I79" s="9"/>
      <c r="J79" s="9"/>
      <c r="K79" s="9"/>
      <c r="L79" s="9"/>
      <c r="M79" s="9"/>
      <c r="N79" s="9"/>
    </row>
    <row r="80" spans="1:1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</sheetData>
  <mergeCells count="18">
    <mergeCell ref="F12:G12"/>
    <mergeCell ref="H12:I12"/>
    <mergeCell ref="D11:D13"/>
    <mergeCell ref="F11:M11"/>
    <mergeCell ref="C5:K5"/>
    <mergeCell ref="E11:E13"/>
    <mergeCell ref="A1:N1"/>
    <mergeCell ref="A11:A13"/>
    <mergeCell ref="B11:B13"/>
    <mergeCell ref="C11:C13"/>
    <mergeCell ref="L12:M12"/>
    <mergeCell ref="J12:K12"/>
    <mergeCell ref="N11:N13"/>
    <mergeCell ref="L2:N6"/>
    <mergeCell ref="C2:K2"/>
    <mergeCell ref="C3:K3"/>
    <mergeCell ref="C4:K4"/>
    <mergeCell ref="C6:K6"/>
  </mergeCells>
  <phoneticPr fontId="0" type="noConversion"/>
  <pageMargins left="0.98425196850393704" right="0.39370078740157483" top="0.47244094488188981" bottom="0.39370078740157483" header="0.19685039370078741" footer="0.19685039370078741"/>
  <pageSetup paperSize="8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Гадашева Светлана Андреевна</cp:lastModifiedBy>
  <cp:lastPrinted>2018-02-22T17:04:43Z</cp:lastPrinted>
  <dcterms:created xsi:type="dcterms:W3CDTF">2006-06-27T14:19:03Z</dcterms:created>
  <dcterms:modified xsi:type="dcterms:W3CDTF">2019-03-19T16:31:43Z</dcterms:modified>
</cp:coreProperties>
</file>