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20" windowWidth="15480" windowHeight="11640"/>
  </bookViews>
  <sheets>
    <sheet name="Sheet1" sheetId="9" r:id="rId1"/>
  </sheets>
  <calcPr calcId="145621"/>
</workbook>
</file>

<file path=xl/calcChain.xml><?xml version="1.0" encoding="utf-8"?>
<calcChain xmlns="http://schemas.openxmlformats.org/spreadsheetml/2006/main">
  <c r="J74" i="9" l="1"/>
  <c r="H74" i="9"/>
  <c r="G16" i="9" l="1"/>
  <c r="F16" i="9" s="1"/>
  <c r="G17" i="9"/>
  <c r="F17" i="9" s="1"/>
  <c r="G19" i="9"/>
  <c r="F19" i="9" s="1"/>
  <c r="H20" i="9"/>
  <c r="H18" i="9" s="1"/>
  <c r="I20" i="9"/>
  <c r="I18" i="9" s="1"/>
  <c r="J20" i="9"/>
  <c r="J18" i="9" s="1"/>
  <c r="L20" i="9"/>
  <c r="L18" i="9" s="1"/>
  <c r="G21" i="9"/>
  <c r="G22" i="9"/>
  <c r="F22" i="9" s="1"/>
  <c r="G24" i="9"/>
  <c r="F24" i="9" s="1"/>
  <c r="I27" i="9"/>
  <c r="K27" i="9"/>
  <c r="M27" i="9"/>
  <c r="G30" i="9"/>
  <c r="F30" i="9" s="1"/>
  <c r="H30" i="9"/>
  <c r="J30" i="9"/>
  <c r="L30" i="9"/>
  <c r="G31" i="9"/>
  <c r="F31" i="9" s="1"/>
  <c r="H31" i="9"/>
  <c r="J31" i="9"/>
  <c r="J27" i="9" s="1"/>
  <c r="L31" i="9"/>
  <c r="F32" i="9"/>
  <c r="H32" i="9"/>
  <c r="F33" i="9"/>
  <c r="H33" i="9"/>
  <c r="F34" i="9"/>
  <c r="H34" i="9"/>
  <c r="F35" i="9"/>
  <c r="F36" i="9"/>
  <c r="G38" i="9"/>
  <c r="K38" i="9"/>
  <c r="M38" i="9"/>
  <c r="F39" i="9"/>
  <c r="J39" i="9"/>
  <c r="L39" i="9"/>
  <c r="F40" i="9"/>
  <c r="F41" i="9"/>
  <c r="K42" i="9"/>
  <c r="F43" i="9"/>
  <c r="J43" i="9"/>
  <c r="J42" i="9" s="1"/>
  <c r="M42" i="9"/>
  <c r="F44" i="9"/>
  <c r="J44" i="9"/>
  <c r="F45" i="9"/>
  <c r="J45" i="9"/>
  <c r="F46" i="9"/>
  <c r="J46" i="9"/>
  <c r="F47" i="9"/>
  <c r="J47" i="9"/>
  <c r="F48" i="9"/>
  <c r="J48" i="9"/>
  <c r="F49" i="9"/>
  <c r="L49" i="9"/>
  <c r="F50" i="9"/>
  <c r="L50" i="9"/>
  <c r="F51" i="9"/>
  <c r="L51" i="9"/>
  <c r="F52" i="9"/>
  <c r="L52" i="9"/>
  <c r="F53" i="9"/>
  <c r="L53" i="9"/>
  <c r="F54" i="9"/>
  <c r="L54" i="9"/>
  <c r="F55" i="9"/>
  <c r="J55" i="9"/>
  <c r="L55" i="9"/>
  <c r="F56" i="9"/>
  <c r="J56" i="9"/>
  <c r="L56" i="9"/>
  <c r="F58" i="9"/>
  <c r="J59" i="9"/>
  <c r="J60" i="9"/>
  <c r="G62" i="9"/>
  <c r="G61" i="9" s="1"/>
  <c r="G57" i="9" s="1"/>
  <c r="F63" i="9"/>
  <c r="F62" i="9" s="1"/>
  <c r="F64" i="9"/>
  <c r="H64" i="9"/>
  <c r="J64" i="9"/>
  <c r="L64" i="9"/>
  <c r="F65" i="9"/>
  <c r="H65" i="9"/>
  <c r="J65" i="9"/>
  <c r="L65" i="9"/>
  <c r="F66" i="9"/>
  <c r="J66" i="9"/>
  <c r="L66" i="9"/>
  <c r="F67" i="9"/>
  <c r="F69" i="9"/>
  <c r="G70" i="9"/>
  <c r="F71" i="9"/>
  <c r="F72" i="9"/>
  <c r="F70" i="9" l="1"/>
  <c r="M37" i="9"/>
  <c r="M25" i="9" s="1"/>
  <c r="L38" i="9"/>
  <c r="F61" i="9"/>
  <c r="F57" i="9" s="1"/>
  <c r="L42" i="9"/>
  <c r="J38" i="9"/>
  <c r="J37" i="9" s="1"/>
  <c r="F38" i="9"/>
  <c r="K37" i="9"/>
  <c r="K25" i="9" s="1"/>
  <c r="G37" i="9"/>
  <c r="G27" i="9"/>
  <c r="G26" i="9" s="1"/>
  <c r="J15" i="9"/>
  <c r="F42" i="9"/>
  <c r="I26" i="9"/>
  <c r="L27" i="9"/>
  <c r="H27" i="9"/>
  <c r="G20" i="9"/>
  <c r="L15" i="9"/>
  <c r="H15" i="9"/>
  <c r="F27" i="9"/>
  <c r="M26" i="9"/>
  <c r="F21" i="9"/>
  <c r="F20" i="9" s="1"/>
  <c r="F18" i="9" s="1"/>
  <c r="I15" i="9"/>
  <c r="N31" i="9"/>
  <c r="N30" i="9"/>
  <c r="N65" i="9"/>
  <c r="N64" i="9"/>
  <c r="O70" i="9"/>
  <c r="N72" i="9"/>
  <c r="N71" i="9"/>
  <c r="N69" i="9"/>
  <c r="N67" i="9"/>
  <c r="O62" i="9"/>
  <c r="N63" i="9"/>
  <c r="N62" i="9" s="1"/>
  <c r="N20" i="9"/>
  <c r="N18" i="9" s="1"/>
  <c r="N36" i="9"/>
  <c r="N35" i="9"/>
  <c r="O38" i="9"/>
  <c r="N55" i="9"/>
  <c r="N40" i="9"/>
  <c r="N41" i="9"/>
  <c r="N39" i="9"/>
  <c r="O27" i="9"/>
  <c r="N27" i="9" l="1"/>
  <c r="H26" i="9"/>
  <c r="H25" i="9"/>
  <c r="H14" i="9" s="1"/>
  <c r="K26" i="9"/>
  <c r="I25" i="9"/>
  <c r="I14" i="9" s="1"/>
  <c r="M14" i="9"/>
  <c r="G25" i="9"/>
  <c r="G14" i="9" s="1"/>
  <c r="J26" i="9"/>
  <c r="J25" i="9"/>
  <c r="J14" i="9" s="1"/>
  <c r="K14" i="9"/>
  <c r="L37" i="9"/>
  <c r="F26" i="9"/>
  <c r="N70" i="9"/>
  <c r="N15" i="9"/>
  <c r="N38" i="9"/>
  <c r="O37" i="9"/>
  <c r="O26" i="9" s="1"/>
  <c r="F25" i="9" l="1"/>
  <c r="F14" i="9" s="1"/>
  <c r="L25" i="9"/>
  <c r="L14" i="9" s="1"/>
  <c r="L26" i="9"/>
  <c r="O25" i="9"/>
  <c r="O14" i="9" s="1"/>
  <c r="N37" i="9"/>
  <c r="N25" i="9" l="1"/>
  <c r="N14" i="9" s="1"/>
  <c r="N26" i="9"/>
</calcChain>
</file>

<file path=xl/sharedStrings.xml><?xml version="1.0" encoding="utf-8"?>
<sst xmlns="http://schemas.openxmlformats.org/spreadsheetml/2006/main" count="196" uniqueCount="114">
  <si>
    <t>Код цикла, № п/п</t>
  </si>
  <si>
    <t>Базовый учебный план</t>
  </si>
  <si>
    <t>Наименование дисциплины</t>
  </si>
  <si>
    <t xml:space="preserve">Трудоемкость в часах </t>
  </si>
  <si>
    <t>Трудоемкость в зачетных единицах</t>
  </si>
  <si>
    <t>Специализация</t>
  </si>
  <si>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</si>
  <si>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>Годы обучения: 2018/2019 учебный год - 2021/2022 учебный год</t>
  </si>
  <si>
    <t>Срок обучения: 4 года</t>
  </si>
  <si>
    <t>Форма обучения: очная</t>
  </si>
  <si>
    <t>Степень: Бакалавриат</t>
  </si>
  <si>
    <t>Часы</t>
  </si>
  <si>
    <t>Зачетные единицы</t>
  </si>
  <si>
    <t>Распределение по годам обучения</t>
  </si>
  <si>
    <t>Форма итогового контроля (экзамен, зачет)</t>
  </si>
  <si>
    <t/>
  </si>
  <si>
    <t>*</t>
  </si>
  <si>
    <t>Кредиты учитываются только в кумулятивном рейтинге</t>
  </si>
  <si>
    <t>**</t>
  </si>
  <si>
    <t>Не входит в расчет недельной аудиторной нагрузки</t>
  </si>
  <si>
    <t>17</t>
  </si>
  <si>
    <t>1046</t>
  </si>
  <si>
    <t>Дополнительный профиль (Minor)</t>
  </si>
  <si>
    <t>Практики, проектная и/или научно-исследовательская работа</t>
  </si>
  <si>
    <t>Государственная итоговая аттестация</t>
  </si>
  <si>
    <t>Факультативы</t>
  </si>
  <si>
    <t>Английский язык * **</t>
  </si>
  <si>
    <t>Защита выпускной квалификационной работы</t>
  </si>
  <si>
    <t>Государственный междисциплинарный экзамен по направлению подготовки</t>
  </si>
  <si>
    <t>Академическое письмо на английском языке * **</t>
  </si>
  <si>
    <t>12</t>
  </si>
  <si>
    <t>История (семиотика истории)</t>
  </si>
  <si>
    <t>4</t>
  </si>
  <si>
    <t>Философия</t>
  </si>
  <si>
    <t>Защита концепции выпускной квалификационной работы (на английском языке) **</t>
  </si>
  <si>
    <t>Физическая культура **</t>
  </si>
  <si>
    <t>Безопасность жизнедеятельности **</t>
  </si>
  <si>
    <t>Введение в языкознание</t>
  </si>
  <si>
    <t>Цифровая грамотность</t>
  </si>
  <si>
    <t>Внутренний экзамен по английскому языку (1 курс) **</t>
  </si>
  <si>
    <t>Независимый экзамен по английскому языку **</t>
  </si>
  <si>
    <t>Палеография</t>
  </si>
  <si>
    <t>Проректор</t>
  </si>
  <si>
    <t>С.Ю. Рощин</t>
  </si>
  <si>
    <t xml:space="preserve"> 24.04.2018г.</t>
  </si>
  <si>
    <t>О.Г. Тарабаева</t>
  </si>
  <si>
    <t>Начальник Управления развития образовательных программ</t>
  </si>
  <si>
    <t xml:space="preserve"> 11.04.2018г.</t>
  </si>
  <si>
    <t>Академический руководитель образовательной программы</t>
  </si>
  <si>
    <t>Е.Э. Лямина</t>
  </si>
  <si>
    <t xml:space="preserve"> 10.04.2018г.</t>
  </si>
  <si>
    <t>Общий цикл (Филология)</t>
  </si>
  <si>
    <t>Общий цикл (История)</t>
  </si>
  <si>
    <t>Риторика: практика устной и письменной коммуникации</t>
  </si>
  <si>
    <t>Общий цикл  (совместно)</t>
  </si>
  <si>
    <t>Социология</t>
  </si>
  <si>
    <t>Латинский язык</t>
  </si>
  <si>
    <t>Греческий язык</t>
  </si>
  <si>
    <t>Базовая часть (совместно)</t>
  </si>
  <si>
    <t>Иностранный язык (немецкий)</t>
  </si>
  <si>
    <t>Мифология</t>
  </si>
  <si>
    <t>История Древнего мира</t>
  </si>
  <si>
    <t>История искусства древнего мира</t>
  </si>
  <si>
    <t>Профессиональный цикл (Major) (Филология)</t>
  </si>
  <si>
    <t>Профессиональный цикл (Major) (История)</t>
  </si>
  <si>
    <t>Вариативная часть</t>
  </si>
  <si>
    <t>Обязательные дисциплины вариативной части</t>
  </si>
  <si>
    <t>Эпиграфика</t>
  </si>
  <si>
    <t>Введение в классическую филологию и византинистику</t>
  </si>
  <si>
    <t>История греческого языка</t>
  </si>
  <si>
    <t>История латинского языка</t>
  </si>
  <si>
    <t>Новогреческий язык</t>
  </si>
  <si>
    <t>Археология</t>
  </si>
  <si>
    <t xml:space="preserve">Введение в антиковедение </t>
  </si>
  <si>
    <t>Историческая география</t>
  </si>
  <si>
    <t>Теория и методология исторических исследований</t>
  </si>
  <si>
    <t>История политических, правовых и социальных учений</t>
  </si>
  <si>
    <t>Минор</t>
  </si>
  <si>
    <t>Базовая часть (История)</t>
  </si>
  <si>
    <t>Трудоемкость в кредитах по стандарту (История)</t>
  </si>
  <si>
    <t>Трудоемкость в кредитах по стандарту (Филология)</t>
  </si>
  <si>
    <t>79-100</t>
  </si>
  <si>
    <t>50-80</t>
  </si>
  <si>
    <t>149-152</t>
  </si>
  <si>
    <t>130-168</t>
  </si>
  <si>
    <t>50-118</t>
  </si>
  <si>
    <t>46-52</t>
  </si>
  <si>
    <t>45-55</t>
  </si>
  <si>
    <t>Практики</t>
  </si>
  <si>
    <t>Практика для историков</t>
  </si>
  <si>
    <t>Практика для филологов</t>
  </si>
  <si>
    <t>Научно-исследовательские семинары</t>
  </si>
  <si>
    <t>НИС (совместно)</t>
  </si>
  <si>
    <t>Рецепция античности в европейской культуре</t>
  </si>
  <si>
    <t>НИС (Филология)</t>
  </si>
  <si>
    <t>НИС (История)</t>
  </si>
  <si>
    <t>Курсовая работа</t>
  </si>
  <si>
    <t>Проектная работа</t>
  </si>
  <si>
    <t>Подготовка ВКР</t>
  </si>
  <si>
    <t>3-6</t>
  </si>
  <si>
    <t>Образовательная программа "Античность"</t>
  </si>
  <si>
    <t>Блок 1 "Филологический"</t>
  </si>
  <si>
    <t>Блок 2 "Исторический"</t>
  </si>
  <si>
    <t>Вся программа</t>
  </si>
  <si>
    <t>Направление 45.03.01 "Филология" и  46.03.01 "История"</t>
  </si>
  <si>
    <t>Институт классического Востока и античности</t>
  </si>
  <si>
    <t>Дициплины по выбору (1 из 2 блоков)</t>
  </si>
  <si>
    <t>Экзамен</t>
  </si>
  <si>
    <t>532</t>
  </si>
  <si>
    <t>14</t>
  </si>
  <si>
    <t>76</t>
  </si>
  <si>
    <t>2</t>
  </si>
  <si>
    <t>УТВЕРЖДАЮ
Проректор
___________
С.Ю.Рощин</t>
  </si>
  <si>
    <t>Зачет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</si>
</sst>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₽_-;\-* #,##0\ _₽_-;_-* &quot;-&quot;\ _₽_-;_-@_-"/>
  </numFmts>
  <fonts count="9" x14ac:knownFonts="1">
    <font>
      <sz val="10"/>
      <name val="Arial Cyr"/>
      <charset val="204"/>
    </font>
    <font>
      <sz val="16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b/>
      <sz val="14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41" fontId="8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NumberFormat="1" applyFont="1" applyFill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/>
    <xf numFmtId="0" fontId="0" fillId="0" borderId="0" xfId="0" applyNumberFormat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6" fillId="11" borderId="3" xfId="0" applyNumberFormat="1" applyFont="1" applyFill="1" applyBorder="1" applyAlignment="1">
      <alignment horizontal="center" vertical="center" wrapText="1"/>
    </xf>
    <xf numFmtId="0" fontId="6" fillId="11" borderId="4" xfId="0" applyNumberFormat="1" applyFont="1" applyFill="1" applyBorder="1" applyAlignment="1">
      <alignment horizontal="center" wrapText="1"/>
    </xf>
    <xf numFmtId="0" fontId="1" fillId="0" borderId="0" xfId="0" applyNumberFormat="1" applyFont="1" applyAlignment="1">
      <alignment horizontal="center" vertical="center"/>
    </xf>
    <xf numFmtId="0" fontId="6" fillId="11" borderId="3" xfId="0" applyNumberFormat="1" applyFont="1" applyFill="1" applyBorder="1" applyAlignment="1">
      <alignment horizontal="left" wrapText="1" inden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left" wrapText="1" indent="2"/>
    </xf>
    <xf numFmtId="0" fontId="6" fillId="0" borderId="4" xfId="0" applyNumberFormat="1" applyFont="1" applyBorder="1" applyAlignment="1">
      <alignment horizontal="center" wrapText="1"/>
    </xf>
    <xf numFmtId="0" fontId="6" fillId="11" borderId="3" xfId="0" applyNumberFormat="1" applyFont="1" applyFill="1" applyBorder="1" applyAlignment="1">
      <alignment horizontal="left" wrapText="1" indent="2"/>
    </xf>
    <xf numFmtId="0" fontId="6" fillId="11" borderId="3" xfId="0" applyNumberFormat="1" applyFont="1" applyFill="1" applyBorder="1" applyAlignment="1">
      <alignment horizontal="left" wrapText="1" indent="3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left" wrapText="1" indent="2"/>
    </xf>
    <xf numFmtId="0" fontId="6" fillId="0" borderId="5" xfId="0" applyNumberFormat="1" applyFont="1" applyBorder="1" applyAlignment="1">
      <alignment horizont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 vertical="center"/>
    </xf>
    <xf numFmtId="0" fontId="6" fillId="11" borderId="3" xfId="0" applyNumberFormat="1" applyFont="1" applyFill="1" applyBorder="1" applyAlignment="1">
      <alignment horizontal="center" wrapText="1"/>
    </xf>
    <xf numFmtId="0" fontId="6" fillId="0" borderId="3" xfId="0" applyNumberFormat="1" applyFont="1" applyBorder="1" applyAlignment="1">
      <alignment horizontal="center" wrapText="1"/>
    </xf>
    <xf numFmtId="0" fontId="6" fillId="12" borderId="3" xfId="0" applyNumberFormat="1" applyFont="1" applyFill="1" applyBorder="1" applyAlignment="1">
      <alignment horizontal="center" vertical="center" wrapText="1"/>
    </xf>
    <xf numFmtId="0" fontId="6" fillId="12" borderId="3" xfId="0" applyNumberFormat="1" applyFont="1" applyFill="1" applyBorder="1" applyAlignment="1">
      <alignment horizontal="left" wrapText="1" indent="3"/>
    </xf>
    <xf numFmtId="0" fontId="6" fillId="12" borderId="3" xfId="0" applyNumberFormat="1" applyFont="1" applyFill="1" applyBorder="1" applyAlignment="1">
      <alignment horizontal="center" wrapText="1"/>
    </xf>
    <xf numFmtId="0" fontId="6" fillId="12" borderId="4" xfId="0" applyNumberFormat="1" applyFont="1" applyFill="1" applyBorder="1" applyAlignment="1">
      <alignment horizontal="center" wrapText="1"/>
    </xf>
    <xf numFmtId="0" fontId="6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center" vertical="top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6" fillId="0" borderId="5" xfId="19" applyNumberFormat="1" applyFont="1" applyFill="1" applyBorder="1" applyAlignment="1" applyProtection="1">
      <alignment horizontal="center" wrapText="1"/>
    </xf>
    <xf numFmtId="49" fontId="6" fillId="0" borderId="5" xfId="0" applyNumberFormat="1" applyFont="1" applyBorder="1" applyAlignment="1">
      <alignment horizontal="center" wrapText="1"/>
    </xf>
    <xf numFmtId="0" fontId="6" fillId="11" borderId="3" xfId="0" applyNumberFormat="1" applyFont="1" applyFill="1" applyBorder="1" applyAlignment="1">
      <alignment horizontal="left" wrapText="1"/>
    </xf>
    <xf numFmtId="49" fontId="6" fillId="11" borderId="3" xfId="0" applyNumberFormat="1" applyFont="1" applyFill="1" applyBorder="1" applyAlignment="1">
      <alignment horizontal="center" wrapText="1"/>
    </xf>
  </cellXfs>
  <cellStyles count="20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  <cellStyle name="Финансовый [0]" xfId="19" builtin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U85"/>
  <sheetViews>
    <sheetView tabSelected="1" zoomScale="85" zoomScaleNormal="85" zoomScaleSheetLayoutView="110" workbookViewId="0">
      <selection activeCell="P24" sqref="P24"/>
    </sheetView>
  </sheetViews>
  <sheetFormatPr defaultRowHeight="20.25" x14ac:dyDescent="0.3"/>
  <cols>
    <col min="1" max="1" width="7.42578125" style="12" customWidth="1"/>
    <col min="2" max="2" width="55" style="31" customWidth="1"/>
    <col min="3" max="3" width="16.28515625" style="32" customWidth="1"/>
    <col min="4" max="5" width="14.42578125" style="12" customWidth="1"/>
    <col min="6" max="6" width="14.42578125" style="32" customWidth="1"/>
    <col min="7" max="7" width="14.42578125" style="12" customWidth="1"/>
    <col min="8" max="15" width="10.7109375" style="12" customWidth="1"/>
    <col min="16" max="16" width="18.7109375" style="12" customWidth="1"/>
    <col min="17" max="16384" width="9.140625" style="12"/>
  </cols>
  <sheetData>
    <row r="1" spans="1:21" s="2" customFormat="1" ht="39.75" customHeight="1" x14ac:dyDescent="0.2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1"/>
      <c r="S1" s="1"/>
      <c r="T1" s="1"/>
      <c r="U1" s="1"/>
    </row>
    <row r="2" spans="1:21" s="2" customFormat="1" ht="12.75" customHeight="1" x14ac:dyDescent="0.2">
      <c r="B2" s="3"/>
      <c r="C2" s="41" t="s">
        <v>1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0" t="s">
        <v>112</v>
      </c>
      <c r="O2" s="40"/>
      <c r="P2" s="40"/>
    </row>
    <row r="3" spans="1:21" s="2" customFormat="1" ht="12.75" customHeight="1" x14ac:dyDescent="0.2">
      <c r="B3" s="4"/>
      <c r="C3" s="41" t="s">
        <v>104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0"/>
      <c r="O3" s="40"/>
      <c r="P3" s="40"/>
      <c r="Q3" s="4"/>
      <c r="R3" s="4"/>
      <c r="S3" s="4"/>
      <c r="T3" s="4"/>
      <c r="U3" s="4"/>
    </row>
    <row r="4" spans="1:21" s="2" customFormat="1" ht="17.25" customHeight="1" x14ac:dyDescent="0.2">
      <c r="B4" s="4"/>
      <c r="C4" s="41" t="s">
        <v>100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0"/>
      <c r="O4" s="40"/>
      <c r="P4" s="40"/>
      <c r="Q4" s="4"/>
      <c r="R4" s="4"/>
      <c r="S4" s="4"/>
      <c r="T4" s="4"/>
      <c r="U4" s="4"/>
    </row>
    <row r="5" spans="1:21" s="2" customFormat="1" ht="12.75" customHeight="1" x14ac:dyDescent="0.2">
      <c r="B5" s="4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0"/>
      <c r="O5" s="40"/>
      <c r="P5" s="40"/>
      <c r="Q5" s="4"/>
      <c r="R5" s="4"/>
      <c r="S5" s="4"/>
      <c r="T5" s="4"/>
      <c r="U5" s="4"/>
    </row>
    <row r="6" spans="1:21" s="2" customFormat="1" ht="12.75" customHeight="1" x14ac:dyDescent="0.2">
      <c r="A6" s="5" t="s">
        <v>7</v>
      </c>
      <c r="C6" s="42" t="s">
        <v>105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0"/>
      <c r="O6" s="40"/>
      <c r="P6" s="40"/>
    </row>
    <row r="7" spans="1:21" s="2" customFormat="1" ht="18" customHeight="1" x14ac:dyDescent="0.2">
      <c r="A7" s="5" t="s">
        <v>8</v>
      </c>
      <c r="C7" s="6"/>
      <c r="D7" s="6"/>
      <c r="F7" s="6"/>
    </row>
    <row r="8" spans="1:21" s="2" customFormat="1" ht="18" customHeight="1" x14ac:dyDescent="0.2">
      <c r="A8" s="5" t="s">
        <v>9</v>
      </c>
      <c r="C8" s="6"/>
      <c r="D8" s="6"/>
      <c r="F8" s="6"/>
    </row>
    <row r="9" spans="1:21" s="2" customFormat="1" ht="18" customHeight="1" x14ac:dyDescent="0.2">
      <c r="A9" s="5" t="s">
        <v>10</v>
      </c>
      <c r="C9" s="6"/>
      <c r="D9" s="6"/>
      <c r="F9" s="6"/>
    </row>
    <row r="10" spans="1:21" s="7" customFormat="1" ht="12.75" x14ac:dyDescent="0.2"/>
    <row r="11" spans="1:21" s="8" customFormat="1" ht="27.75" customHeight="1" x14ac:dyDescent="0.2">
      <c r="A11" s="48" t="s">
        <v>0</v>
      </c>
      <c r="B11" s="48" t="s">
        <v>2</v>
      </c>
      <c r="C11" s="49" t="s">
        <v>5</v>
      </c>
      <c r="D11" s="49" t="s">
        <v>79</v>
      </c>
      <c r="E11" s="49" t="s">
        <v>80</v>
      </c>
      <c r="F11" s="49" t="s">
        <v>3</v>
      </c>
      <c r="G11" s="49" t="s">
        <v>4</v>
      </c>
      <c r="H11" s="45" t="s">
        <v>13</v>
      </c>
      <c r="I11" s="45"/>
      <c r="J11" s="45"/>
      <c r="K11" s="45"/>
      <c r="L11" s="45"/>
      <c r="M11" s="45"/>
      <c r="N11" s="45"/>
      <c r="O11" s="45"/>
      <c r="P11" s="46" t="s">
        <v>14</v>
      </c>
    </row>
    <row r="12" spans="1:21" s="8" customFormat="1" ht="27.75" customHeight="1" x14ac:dyDescent="0.2">
      <c r="A12" s="48"/>
      <c r="B12" s="48"/>
      <c r="C12" s="50"/>
      <c r="D12" s="50"/>
      <c r="E12" s="50"/>
      <c r="F12" s="50"/>
      <c r="G12" s="50"/>
      <c r="H12" s="43">
        <v>1</v>
      </c>
      <c r="I12" s="44"/>
      <c r="J12" s="43">
        <v>2</v>
      </c>
      <c r="K12" s="44"/>
      <c r="L12" s="43">
        <v>3</v>
      </c>
      <c r="M12" s="44"/>
      <c r="N12" s="45">
        <v>4</v>
      </c>
      <c r="O12" s="45"/>
      <c r="P12" s="46"/>
    </row>
    <row r="13" spans="1:21" s="8" customFormat="1" ht="27.75" customHeight="1" x14ac:dyDescent="0.2">
      <c r="A13" s="48"/>
      <c r="B13" s="48"/>
      <c r="C13" s="51"/>
      <c r="D13" s="51"/>
      <c r="E13" s="51"/>
      <c r="F13" s="51"/>
      <c r="G13" s="51"/>
      <c r="H13" s="9" t="s">
        <v>11</v>
      </c>
      <c r="I13" s="9" t="s">
        <v>12</v>
      </c>
      <c r="J13" s="9" t="s">
        <v>11</v>
      </c>
      <c r="K13" s="9" t="s">
        <v>12</v>
      </c>
      <c r="L13" s="9" t="s">
        <v>11</v>
      </c>
      <c r="M13" s="9" t="s">
        <v>12</v>
      </c>
      <c r="N13" s="9" t="s">
        <v>11</v>
      </c>
      <c r="O13" s="9" t="s">
        <v>12</v>
      </c>
      <c r="P13" s="46"/>
    </row>
    <row r="14" spans="1:21" ht="18" customHeight="1" x14ac:dyDescent="0.2">
      <c r="A14" s="10"/>
      <c r="B14" s="54" t="s">
        <v>103</v>
      </c>
      <c r="C14" s="33"/>
      <c r="D14" s="33" t="s">
        <v>15</v>
      </c>
      <c r="E14" s="33"/>
      <c r="F14" s="33">
        <f>F15+F25+F56+F57+F70</f>
        <v>9520</v>
      </c>
      <c r="G14" s="33">
        <f>G15+G25+G56+G57+G70</f>
        <v>240</v>
      </c>
      <c r="H14" s="33">
        <f>H15+H25+H56+H60+H64+H70</f>
        <v>2380</v>
      </c>
      <c r="I14" s="33">
        <f>I15+I25+I60+I64+I70</f>
        <v>60</v>
      </c>
      <c r="J14" s="33">
        <f>J15+J25+J56+J60+J64+J66+J70</f>
        <v>2380</v>
      </c>
      <c r="K14" s="33">
        <f>K15+K25+K56+K60+K64+K66+K70</f>
        <v>60</v>
      </c>
      <c r="L14" s="33">
        <f>L15+L25+L56+L64+L66+L70</f>
        <v>2380</v>
      </c>
      <c r="M14" s="33">
        <f>M15+M25+M56+M64+M66+M70</f>
        <v>60</v>
      </c>
      <c r="N14" s="33">
        <f>N15+N25+N56+N62+N64+N67+N69+N70</f>
        <v>2380</v>
      </c>
      <c r="O14" s="33">
        <f>O15+O25+O56+O62+O64+O67+O69+O70</f>
        <v>60</v>
      </c>
      <c r="P14" s="11"/>
    </row>
    <row r="15" spans="1:21" ht="12.75" customHeight="1" x14ac:dyDescent="0.2">
      <c r="A15" s="10"/>
      <c r="B15" s="13" t="s">
        <v>51</v>
      </c>
      <c r="C15" s="33"/>
      <c r="D15" s="33" t="s">
        <v>15</v>
      </c>
      <c r="E15" s="33">
        <v>17</v>
      </c>
      <c r="F15" s="33" t="s">
        <v>21</v>
      </c>
      <c r="G15" s="33" t="s">
        <v>20</v>
      </c>
      <c r="H15" s="33">
        <f>H16+H17+H20</f>
        <v>746</v>
      </c>
      <c r="I15" s="33">
        <f t="shared" ref="I15:O15" si="0">I16+I17+I20</f>
        <v>17</v>
      </c>
      <c r="J15" s="33">
        <f t="shared" si="0"/>
        <v>100</v>
      </c>
      <c r="K15" s="33"/>
      <c r="L15" s="33">
        <f t="shared" si="0"/>
        <v>100</v>
      </c>
      <c r="M15" s="33"/>
      <c r="N15" s="33">
        <f t="shared" si="0"/>
        <v>100</v>
      </c>
      <c r="O15" s="33"/>
      <c r="P15" s="11"/>
    </row>
    <row r="16" spans="1:21" ht="12.75" customHeight="1" x14ac:dyDescent="0.2">
      <c r="A16" s="14">
        <v>1</v>
      </c>
      <c r="B16" s="15" t="s">
        <v>31</v>
      </c>
      <c r="C16" s="34"/>
      <c r="D16" s="34" t="s">
        <v>15</v>
      </c>
      <c r="E16" s="34"/>
      <c r="F16" s="34">
        <f>G16*38</f>
        <v>152</v>
      </c>
      <c r="G16" s="34">
        <f>I16+K16+M16+O16</f>
        <v>4</v>
      </c>
      <c r="H16" s="34">
        <v>152</v>
      </c>
      <c r="I16" s="34">
        <v>4</v>
      </c>
      <c r="J16" s="34"/>
      <c r="K16" s="34"/>
      <c r="L16" s="34"/>
      <c r="M16" s="34"/>
      <c r="N16" s="34"/>
      <c r="O16" s="34"/>
      <c r="P16" s="16" t="s">
        <v>107</v>
      </c>
    </row>
    <row r="17" spans="1:16" ht="12.75" customHeight="1" x14ac:dyDescent="0.2">
      <c r="A17" s="14">
        <v>2</v>
      </c>
      <c r="B17" s="15" t="s">
        <v>33</v>
      </c>
      <c r="C17" s="34"/>
      <c r="D17" s="34" t="s">
        <v>15</v>
      </c>
      <c r="E17" s="34"/>
      <c r="F17" s="34">
        <f>G17*38</f>
        <v>152</v>
      </c>
      <c r="G17" s="34">
        <f>I17+K17+M17+O17</f>
        <v>4</v>
      </c>
      <c r="H17" s="34">
        <v>152</v>
      </c>
      <c r="I17" s="34">
        <v>4</v>
      </c>
      <c r="J17" s="34"/>
      <c r="K17" s="34"/>
      <c r="L17" s="34"/>
      <c r="M17" s="34"/>
      <c r="N17" s="34"/>
      <c r="O17" s="34"/>
      <c r="P17" s="16" t="s">
        <v>107</v>
      </c>
    </row>
    <row r="18" spans="1:16" ht="12.75" customHeight="1" x14ac:dyDescent="0.2">
      <c r="A18" s="10"/>
      <c r="B18" s="13" t="s">
        <v>52</v>
      </c>
      <c r="C18" s="33"/>
      <c r="D18" s="33">
        <v>13</v>
      </c>
      <c r="E18" s="33"/>
      <c r="F18" s="33">
        <f>F19+F20</f>
        <v>894</v>
      </c>
      <c r="G18" s="33">
        <v>13</v>
      </c>
      <c r="H18" s="33">
        <f>H19+H20</f>
        <v>594</v>
      </c>
      <c r="I18" s="33">
        <f t="shared" ref="I18:O18" si="1">I19+I20</f>
        <v>13</v>
      </c>
      <c r="J18" s="33">
        <f t="shared" si="1"/>
        <v>100</v>
      </c>
      <c r="K18" s="33"/>
      <c r="L18" s="33">
        <f t="shared" si="1"/>
        <v>100</v>
      </c>
      <c r="M18" s="33"/>
      <c r="N18" s="33">
        <f t="shared" si="1"/>
        <v>100</v>
      </c>
      <c r="O18" s="33"/>
      <c r="P18" s="11"/>
    </row>
    <row r="19" spans="1:16" ht="12.75" customHeight="1" x14ac:dyDescent="0.2">
      <c r="A19" s="14">
        <v>1</v>
      </c>
      <c r="B19" s="15" t="s">
        <v>53</v>
      </c>
      <c r="C19" s="34"/>
      <c r="D19" s="34"/>
      <c r="E19" s="34"/>
      <c r="F19" s="34">
        <f>G19*38</f>
        <v>152</v>
      </c>
      <c r="G19" s="34">
        <f>I19+K19+M19+O19</f>
        <v>4</v>
      </c>
      <c r="H19" s="34">
        <v>152</v>
      </c>
      <c r="I19" s="34">
        <v>4</v>
      </c>
      <c r="J19" s="34"/>
      <c r="K19" s="34"/>
      <c r="L19" s="34"/>
      <c r="M19" s="34"/>
      <c r="N19" s="34"/>
      <c r="O19" s="34"/>
      <c r="P19" s="16" t="s">
        <v>107</v>
      </c>
    </row>
    <row r="20" spans="1:16" ht="12.75" customHeight="1" x14ac:dyDescent="0.2">
      <c r="A20" s="10"/>
      <c r="B20" s="13" t="s">
        <v>54</v>
      </c>
      <c r="C20" s="33"/>
      <c r="D20" s="33"/>
      <c r="E20" s="33"/>
      <c r="F20" s="33">
        <f>F21+F22+F23+F24</f>
        <v>742</v>
      </c>
      <c r="G20" s="33">
        <f>G21+G22+G24</f>
        <v>9</v>
      </c>
      <c r="H20" s="33">
        <f>H21+H22+H23+H24</f>
        <v>442</v>
      </c>
      <c r="I20" s="33">
        <f t="shared" ref="I20:O20" si="2">I21+I22+I23+I24</f>
        <v>9</v>
      </c>
      <c r="J20" s="33">
        <f t="shared" si="2"/>
        <v>100</v>
      </c>
      <c r="K20" s="33"/>
      <c r="L20" s="33">
        <f t="shared" si="2"/>
        <v>100</v>
      </c>
      <c r="M20" s="33"/>
      <c r="N20" s="33">
        <f t="shared" si="2"/>
        <v>100</v>
      </c>
      <c r="O20" s="33"/>
      <c r="P20" s="11"/>
    </row>
    <row r="21" spans="1:16" ht="12.75" customHeight="1" x14ac:dyDescent="0.2">
      <c r="A21" s="14">
        <v>1</v>
      </c>
      <c r="B21" s="15" t="s">
        <v>55</v>
      </c>
      <c r="C21" s="34"/>
      <c r="D21" s="34" t="s">
        <v>15</v>
      </c>
      <c r="E21" s="34"/>
      <c r="F21" s="34">
        <f>G21*38</f>
        <v>152</v>
      </c>
      <c r="G21" s="34">
        <f>I21+K21+M21+O21</f>
        <v>4</v>
      </c>
      <c r="H21" s="34">
        <v>152</v>
      </c>
      <c r="I21" s="34">
        <v>4</v>
      </c>
      <c r="J21" s="34"/>
      <c r="K21" s="34"/>
      <c r="L21" s="34"/>
      <c r="M21" s="34"/>
      <c r="N21" s="34"/>
      <c r="O21" s="34"/>
      <c r="P21" s="16" t="s">
        <v>107</v>
      </c>
    </row>
    <row r="22" spans="1:16" ht="12.75" customHeight="1" x14ac:dyDescent="0.2">
      <c r="A22" s="14">
        <v>2</v>
      </c>
      <c r="B22" s="15" t="s">
        <v>38</v>
      </c>
      <c r="C22" s="34"/>
      <c r="D22" s="34" t="s">
        <v>15</v>
      </c>
      <c r="E22" s="34"/>
      <c r="F22" s="34">
        <f t="shared" ref="F22:F24" si="3">G22*38</f>
        <v>152</v>
      </c>
      <c r="G22" s="34">
        <f t="shared" ref="G22:G24" si="4">I22+K22+M22+O22</f>
        <v>4</v>
      </c>
      <c r="H22" s="34">
        <v>152</v>
      </c>
      <c r="I22" s="34">
        <v>4</v>
      </c>
      <c r="J22" s="34"/>
      <c r="K22" s="34"/>
      <c r="L22" s="34"/>
      <c r="M22" s="34"/>
      <c r="N22" s="34"/>
      <c r="O22" s="34"/>
      <c r="P22" s="16" t="s">
        <v>107</v>
      </c>
    </row>
    <row r="23" spans="1:16" ht="12.75" customHeight="1" x14ac:dyDescent="0.2">
      <c r="A23" s="14">
        <v>3</v>
      </c>
      <c r="B23" s="15" t="s">
        <v>35</v>
      </c>
      <c r="C23" s="34"/>
      <c r="D23" s="34" t="s">
        <v>15</v>
      </c>
      <c r="E23" s="34"/>
      <c r="F23" s="34">
        <v>400</v>
      </c>
      <c r="G23" s="34"/>
      <c r="H23" s="34">
        <v>100</v>
      </c>
      <c r="I23" s="34"/>
      <c r="J23" s="34">
        <v>100</v>
      </c>
      <c r="K23" s="34"/>
      <c r="L23" s="34">
        <v>100</v>
      </c>
      <c r="M23" s="34"/>
      <c r="N23" s="34">
        <v>100</v>
      </c>
      <c r="O23" s="34"/>
      <c r="P23" s="16" t="s">
        <v>113</v>
      </c>
    </row>
    <row r="24" spans="1:16" ht="12.75" customHeight="1" x14ac:dyDescent="0.2">
      <c r="A24" s="14">
        <v>4</v>
      </c>
      <c r="B24" s="15" t="s">
        <v>36</v>
      </c>
      <c r="C24" s="34"/>
      <c r="D24" s="34" t="s">
        <v>15</v>
      </c>
      <c r="E24" s="34"/>
      <c r="F24" s="34">
        <f t="shared" si="3"/>
        <v>38</v>
      </c>
      <c r="G24" s="34">
        <f t="shared" si="4"/>
        <v>1</v>
      </c>
      <c r="H24" s="34">
        <v>38</v>
      </c>
      <c r="I24" s="34">
        <v>1</v>
      </c>
      <c r="J24" s="34"/>
      <c r="K24" s="34"/>
      <c r="L24" s="34"/>
      <c r="M24" s="34"/>
      <c r="N24" s="34"/>
      <c r="O24" s="34"/>
      <c r="P24" s="16" t="s">
        <v>107</v>
      </c>
    </row>
    <row r="25" spans="1:16" ht="12.75" customHeight="1" x14ac:dyDescent="0.2">
      <c r="A25" s="10"/>
      <c r="B25" s="13" t="s">
        <v>63</v>
      </c>
      <c r="C25" s="33"/>
      <c r="D25" s="33" t="s">
        <v>83</v>
      </c>
      <c r="E25" s="33"/>
      <c r="F25" s="33">
        <f>G25*38</f>
        <v>5662</v>
      </c>
      <c r="G25" s="33">
        <f>G27+G37+G55</f>
        <v>149</v>
      </c>
      <c r="H25" s="33">
        <f>H27+H37</f>
        <v>1254</v>
      </c>
      <c r="I25" s="33">
        <f t="shared" ref="I25" si="5">I27+I37</f>
        <v>33</v>
      </c>
      <c r="J25" s="33">
        <f t="shared" ref="J25:O25" si="6">J27+J37+J55</f>
        <v>1520</v>
      </c>
      <c r="K25" s="33">
        <f t="shared" si="6"/>
        <v>40</v>
      </c>
      <c r="L25" s="33">
        <f t="shared" si="6"/>
        <v>1748</v>
      </c>
      <c r="M25" s="33">
        <f t="shared" si="6"/>
        <v>46</v>
      </c>
      <c r="N25" s="33">
        <f t="shared" si="6"/>
        <v>1140</v>
      </c>
      <c r="O25" s="33">
        <f t="shared" si="6"/>
        <v>30</v>
      </c>
      <c r="P25" s="11"/>
    </row>
    <row r="26" spans="1:16" ht="12.75" customHeight="1" x14ac:dyDescent="0.2">
      <c r="A26" s="10"/>
      <c r="B26" s="13" t="s">
        <v>64</v>
      </c>
      <c r="C26" s="33"/>
      <c r="D26" s="33" t="s">
        <v>84</v>
      </c>
      <c r="E26" s="33"/>
      <c r="F26" s="33">
        <f>G26*38</f>
        <v>5814</v>
      </c>
      <c r="G26" s="33">
        <f>G27+G35+G37+G55</f>
        <v>153</v>
      </c>
      <c r="H26" s="33">
        <f t="shared" ref="H26:I26" si="7">H27+H35+H37</f>
        <v>1254</v>
      </c>
      <c r="I26" s="33">
        <f t="shared" si="7"/>
        <v>33</v>
      </c>
      <c r="J26" s="33">
        <f t="shared" ref="J26:O26" si="8">J27+J35+J37+J55</f>
        <v>1520</v>
      </c>
      <c r="K26" s="33">
        <f t="shared" si="8"/>
        <v>40</v>
      </c>
      <c r="L26" s="33">
        <f t="shared" si="8"/>
        <v>1748</v>
      </c>
      <c r="M26" s="33">
        <f t="shared" si="8"/>
        <v>46</v>
      </c>
      <c r="N26" s="33">
        <f t="shared" si="8"/>
        <v>1292</v>
      </c>
      <c r="O26" s="33">
        <f t="shared" si="8"/>
        <v>34</v>
      </c>
      <c r="P26" s="11"/>
    </row>
    <row r="27" spans="1:16" ht="12.75" customHeight="1" x14ac:dyDescent="0.2">
      <c r="A27" s="10"/>
      <c r="B27" s="17" t="s">
        <v>58</v>
      </c>
      <c r="C27" s="33"/>
      <c r="D27" s="33" t="s">
        <v>82</v>
      </c>
      <c r="E27" s="33" t="s">
        <v>81</v>
      </c>
      <c r="F27" s="33">
        <f>G27*38</f>
        <v>2546</v>
      </c>
      <c r="G27" s="33">
        <f>G28+G29+G30+G31+G32+G33+G34</f>
        <v>67</v>
      </c>
      <c r="H27" s="33">
        <f>H28+H29+H30+H31+H32+H33+H34</f>
        <v>1254</v>
      </c>
      <c r="I27" s="33">
        <f>I28+I29+I30+I31+I32+I33+I34</f>
        <v>33</v>
      </c>
      <c r="J27" s="33">
        <f t="shared" ref="J27:O27" si="9">J28+J29+J30+J31+J32+J33+J34</f>
        <v>456</v>
      </c>
      <c r="K27" s="33">
        <f>K28+K29+K30+K31+K32+K33+K34</f>
        <v>12</v>
      </c>
      <c r="L27" s="33">
        <f t="shared" si="9"/>
        <v>608</v>
      </c>
      <c r="M27" s="33">
        <f t="shared" si="9"/>
        <v>16</v>
      </c>
      <c r="N27" s="33">
        <f>N28+N29+N30+N31+N32+N33+N34</f>
        <v>228</v>
      </c>
      <c r="O27" s="33">
        <f t="shared" si="9"/>
        <v>6</v>
      </c>
      <c r="P27" s="11"/>
    </row>
    <row r="28" spans="1:16" ht="12.75" customHeight="1" x14ac:dyDescent="0.2">
      <c r="A28" s="14"/>
      <c r="B28" s="15" t="s">
        <v>39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" t="s">
        <v>107</v>
      </c>
    </row>
    <row r="29" spans="1:16" ht="12.75" customHeight="1" x14ac:dyDescent="0.2">
      <c r="A29" s="14"/>
      <c r="B29" s="15" t="s">
        <v>40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16" t="s">
        <v>107</v>
      </c>
    </row>
    <row r="30" spans="1:16" ht="12.75" customHeight="1" x14ac:dyDescent="0.2">
      <c r="A30" s="14"/>
      <c r="B30" s="15" t="s">
        <v>56</v>
      </c>
      <c r="C30" s="34"/>
      <c r="D30" s="34" t="s">
        <v>15</v>
      </c>
      <c r="E30" s="34"/>
      <c r="F30" s="34">
        <f t="shared" ref="F30:F36" si="10">G30*38</f>
        <v>1026</v>
      </c>
      <c r="G30" s="34">
        <f>I30+K30+M30+O30</f>
        <v>27</v>
      </c>
      <c r="H30" s="34">
        <f>I30*38</f>
        <v>380</v>
      </c>
      <c r="I30" s="34">
        <v>10</v>
      </c>
      <c r="J30" s="34">
        <f>K30*38</f>
        <v>228</v>
      </c>
      <c r="K30" s="34">
        <v>6</v>
      </c>
      <c r="L30" s="34">
        <f>M30*38</f>
        <v>304</v>
      </c>
      <c r="M30" s="34">
        <v>8</v>
      </c>
      <c r="N30" s="34">
        <f>O30*38</f>
        <v>114</v>
      </c>
      <c r="O30" s="34">
        <v>3</v>
      </c>
      <c r="P30" s="16" t="s">
        <v>107</v>
      </c>
    </row>
    <row r="31" spans="1:16" ht="12.75" customHeight="1" x14ac:dyDescent="0.2">
      <c r="A31" s="14"/>
      <c r="B31" s="15" t="s">
        <v>57</v>
      </c>
      <c r="C31" s="34"/>
      <c r="D31" s="34" t="s">
        <v>15</v>
      </c>
      <c r="E31" s="34"/>
      <c r="F31" s="34">
        <f t="shared" si="10"/>
        <v>1026</v>
      </c>
      <c r="G31" s="34">
        <f>I31+K31+M31+O31</f>
        <v>27</v>
      </c>
      <c r="H31" s="34">
        <f>I31*38</f>
        <v>380</v>
      </c>
      <c r="I31" s="34">
        <v>10</v>
      </c>
      <c r="J31" s="34">
        <f t="shared" ref="J31" si="11">K31*38</f>
        <v>228</v>
      </c>
      <c r="K31" s="34">
        <v>6</v>
      </c>
      <c r="L31" s="34">
        <f t="shared" ref="L31" si="12">M31*38</f>
        <v>304</v>
      </c>
      <c r="M31" s="34">
        <v>8</v>
      </c>
      <c r="N31" s="34">
        <f>O31*38</f>
        <v>114</v>
      </c>
      <c r="O31" s="34">
        <v>3</v>
      </c>
      <c r="P31" s="16" t="s">
        <v>107</v>
      </c>
    </row>
    <row r="32" spans="1:16" ht="12.75" customHeight="1" x14ac:dyDescent="0.2">
      <c r="A32" s="14"/>
      <c r="B32" s="15" t="s">
        <v>60</v>
      </c>
      <c r="C32" s="34"/>
      <c r="D32" s="34"/>
      <c r="E32" s="34"/>
      <c r="F32" s="34">
        <f t="shared" si="10"/>
        <v>114</v>
      </c>
      <c r="G32" s="34">
        <v>3</v>
      </c>
      <c r="H32" s="34">
        <f t="shared" ref="H32:H34" si="13">I32*38</f>
        <v>114</v>
      </c>
      <c r="I32" s="34">
        <v>3</v>
      </c>
      <c r="J32" s="34"/>
      <c r="K32" s="34"/>
      <c r="L32" s="34"/>
      <c r="M32" s="34"/>
      <c r="N32" s="34"/>
      <c r="O32" s="34"/>
      <c r="P32" s="16" t="s">
        <v>107</v>
      </c>
    </row>
    <row r="33" spans="1:16" ht="12.75" customHeight="1" x14ac:dyDescent="0.2">
      <c r="A33" s="14"/>
      <c r="B33" s="15" t="s">
        <v>61</v>
      </c>
      <c r="C33" s="34"/>
      <c r="D33" s="34"/>
      <c r="E33" s="34"/>
      <c r="F33" s="34">
        <f t="shared" si="10"/>
        <v>114</v>
      </c>
      <c r="G33" s="34">
        <v>3</v>
      </c>
      <c r="H33" s="34">
        <f t="shared" si="13"/>
        <v>114</v>
      </c>
      <c r="I33" s="34">
        <v>3</v>
      </c>
      <c r="J33" s="34"/>
      <c r="K33" s="34"/>
      <c r="L33" s="34"/>
      <c r="M33" s="34"/>
      <c r="N33" s="34"/>
      <c r="O33" s="34"/>
      <c r="P33" s="16" t="s">
        <v>107</v>
      </c>
    </row>
    <row r="34" spans="1:16" ht="12.75" customHeight="1" x14ac:dyDescent="0.2">
      <c r="A34" s="14"/>
      <c r="B34" s="15" t="s">
        <v>62</v>
      </c>
      <c r="C34" s="34"/>
      <c r="D34" s="34"/>
      <c r="E34" s="34"/>
      <c r="F34" s="34">
        <f t="shared" si="10"/>
        <v>266</v>
      </c>
      <c r="G34" s="34">
        <v>7</v>
      </c>
      <c r="H34" s="34">
        <f t="shared" si="13"/>
        <v>266</v>
      </c>
      <c r="I34" s="34">
        <v>7</v>
      </c>
      <c r="J34" s="34"/>
      <c r="K34" s="34"/>
      <c r="L34" s="34"/>
      <c r="M34" s="34"/>
      <c r="N34" s="34"/>
      <c r="O34" s="34"/>
      <c r="P34" s="16" t="s">
        <v>107</v>
      </c>
    </row>
    <row r="35" spans="1:16" ht="12.75" customHeight="1" x14ac:dyDescent="0.2">
      <c r="A35" s="10"/>
      <c r="B35" s="17" t="s">
        <v>78</v>
      </c>
      <c r="C35" s="33"/>
      <c r="D35" s="33"/>
      <c r="E35" s="33"/>
      <c r="F35" s="33">
        <f t="shared" si="10"/>
        <v>152</v>
      </c>
      <c r="G35" s="33">
        <v>4</v>
      </c>
      <c r="H35" s="33"/>
      <c r="I35" s="33"/>
      <c r="J35" s="33"/>
      <c r="K35" s="33"/>
      <c r="L35" s="33"/>
      <c r="M35" s="33"/>
      <c r="N35" s="33">
        <f>O35*38</f>
        <v>152</v>
      </c>
      <c r="O35" s="33">
        <v>4</v>
      </c>
      <c r="P35" s="11"/>
    </row>
    <row r="36" spans="1:16" ht="12.75" customHeight="1" x14ac:dyDescent="0.2">
      <c r="A36" s="14"/>
      <c r="B36" s="15" t="s">
        <v>33</v>
      </c>
      <c r="C36" s="34"/>
      <c r="D36" s="34"/>
      <c r="E36" s="34"/>
      <c r="F36" s="34">
        <f t="shared" si="10"/>
        <v>152</v>
      </c>
      <c r="G36" s="34">
        <v>4</v>
      </c>
      <c r="H36" s="34"/>
      <c r="I36" s="34"/>
      <c r="J36" s="34"/>
      <c r="K36" s="34"/>
      <c r="L36" s="34"/>
      <c r="M36" s="34"/>
      <c r="N36" s="34">
        <f>O36*38</f>
        <v>152</v>
      </c>
      <c r="O36" s="34">
        <v>4</v>
      </c>
      <c r="P36" s="16" t="s">
        <v>107</v>
      </c>
    </row>
    <row r="37" spans="1:16" ht="12.75" customHeight="1" x14ac:dyDescent="0.2">
      <c r="A37" s="10"/>
      <c r="B37" s="17" t="s">
        <v>65</v>
      </c>
      <c r="C37" s="33"/>
      <c r="D37" s="33" t="s">
        <v>85</v>
      </c>
      <c r="E37" s="33" t="s">
        <v>86</v>
      </c>
      <c r="F37" s="33"/>
      <c r="G37" s="33">
        <f>G38+G42+G55</f>
        <v>64</v>
      </c>
      <c r="H37" s="33"/>
      <c r="I37" s="33"/>
      <c r="J37" s="33">
        <f t="shared" ref="H37:O37" si="14">J38+J42+J55</f>
        <v>836</v>
      </c>
      <c r="K37" s="33">
        <f t="shared" si="14"/>
        <v>22</v>
      </c>
      <c r="L37" s="33">
        <f t="shared" si="14"/>
        <v>912</v>
      </c>
      <c r="M37" s="33">
        <f>M38+M42+M55</f>
        <v>24</v>
      </c>
      <c r="N37" s="33">
        <f t="shared" si="14"/>
        <v>684</v>
      </c>
      <c r="O37" s="33">
        <f t="shared" si="14"/>
        <v>18</v>
      </c>
      <c r="P37" s="11"/>
    </row>
    <row r="38" spans="1:16" ht="12.75" customHeight="1" x14ac:dyDescent="0.2">
      <c r="A38" s="10"/>
      <c r="B38" s="17" t="s">
        <v>66</v>
      </c>
      <c r="C38" s="33"/>
      <c r="D38" s="33" t="s">
        <v>15</v>
      </c>
      <c r="E38" s="33"/>
      <c r="F38" s="33">
        <f>F39+F40+F41</f>
        <v>836</v>
      </c>
      <c r="G38" s="33">
        <f t="shared" ref="G38:O38" si="15">G39+G40+G41</f>
        <v>22</v>
      </c>
      <c r="H38" s="33"/>
      <c r="I38" s="33"/>
      <c r="J38" s="33">
        <f t="shared" si="15"/>
        <v>152</v>
      </c>
      <c r="K38" s="33">
        <f t="shared" si="15"/>
        <v>4</v>
      </c>
      <c r="L38" s="33">
        <f t="shared" si="15"/>
        <v>228</v>
      </c>
      <c r="M38" s="33">
        <f t="shared" si="15"/>
        <v>6</v>
      </c>
      <c r="N38" s="33">
        <f t="shared" si="15"/>
        <v>456</v>
      </c>
      <c r="O38" s="33">
        <f t="shared" si="15"/>
        <v>12</v>
      </c>
      <c r="P38" s="11"/>
    </row>
    <row r="39" spans="1:16" ht="12.75" customHeight="1" x14ac:dyDescent="0.2">
      <c r="A39" s="14"/>
      <c r="B39" s="15" t="s">
        <v>59</v>
      </c>
      <c r="C39" s="34"/>
      <c r="D39" s="34" t="s">
        <v>15</v>
      </c>
      <c r="E39" s="34"/>
      <c r="F39" s="34">
        <f>G39*38</f>
        <v>608</v>
      </c>
      <c r="G39" s="34">
        <v>16</v>
      </c>
      <c r="H39" s="34"/>
      <c r="I39" s="34"/>
      <c r="J39" s="34">
        <f>K39*38</f>
        <v>152</v>
      </c>
      <c r="K39" s="34">
        <v>4</v>
      </c>
      <c r="L39" s="34">
        <f>M39*38</f>
        <v>228</v>
      </c>
      <c r="M39" s="34">
        <v>6</v>
      </c>
      <c r="N39" s="34">
        <f>O39*38</f>
        <v>228</v>
      </c>
      <c r="O39" s="34">
        <v>6</v>
      </c>
      <c r="P39" s="16" t="s">
        <v>107</v>
      </c>
    </row>
    <row r="40" spans="1:16" ht="12.75" customHeight="1" x14ac:dyDescent="0.2">
      <c r="A40" s="14"/>
      <c r="B40" s="15" t="s">
        <v>67</v>
      </c>
      <c r="C40" s="34"/>
      <c r="D40" s="34" t="s">
        <v>15</v>
      </c>
      <c r="E40" s="34"/>
      <c r="F40" s="34">
        <f t="shared" ref="F40:F41" si="16">G40*38</f>
        <v>114</v>
      </c>
      <c r="G40" s="34">
        <v>3</v>
      </c>
      <c r="H40" s="34"/>
      <c r="I40" s="34"/>
      <c r="J40" s="34"/>
      <c r="K40" s="34"/>
      <c r="L40" s="34"/>
      <c r="M40" s="34"/>
      <c r="N40" s="34">
        <f t="shared" ref="N40:N41" si="17">O40*38</f>
        <v>114</v>
      </c>
      <c r="O40" s="34">
        <v>3</v>
      </c>
      <c r="P40" s="16" t="s">
        <v>107</v>
      </c>
    </row>
    <row r="41" spans="1:16" ht="12.75" customHeight="1" x14ac:dyDescent="0.2">
      <c r="A41" s="14"/>
      <c r="B41" s="15" t="s">
        <v>41</v>
      </c>
      <c r="C41" s="34"/>
      <c r="D41" s="34" t="s">
        <v>15</v>
      </c>
      <c r="E41" s="34"/>
      <c r="F41" s="34">
        <f t="shared" si="16"/>
        <v>114</v>
      </c>
      <c r="G41" s="34">
        <v>3</v>
      </c>
      <c r="H41" s="34"/>
      <c r="I41" s="34"/>
      <c r="J41" s="34"/>
      <c r="K41" s="34"/>
      <c r="L41" s="34"/>
      <c r="M41" s="34"/>
      <c r="N41" s="34">
        <f t="shared" si="17"/>
        <v>114</v>
      </c>
      <c r="O41" s="34">
        <v>3</v>
      </c>
      <c r="P41" s="16" t="s">
        <v>107</v>
      </c>
    </row>
    <row r="42" spans="1:16" ht="13.5" customHeight="1" x14ac:dyDescent="0.2">
      <c r="A42" s="10"/>
      <c r="B42" s="17" t="s">
        <v>106</v>
      </c>
      <c r="C42" s="33"/>
      <c r="D42" s="33" t="s">
        <v>15</v>
      </c>
      <c r="E42" s="33"/>
      <c r="F42" s="33">
        <f>F43+F49</f>
        <v>1824</v>
      </c>
      <c r="G42" s="33">
        <v>24</v>
      </c>
      <c r="H42" s="33"/>
      <c r="I42" s="33"/>
      <c r="J42" s="33">
        <f t="shared" ref="H42:O42" si="18">J43+J49</f>
        <v>456</v>
      </c>
      <c r="K42" s="33">
        <f t="shared" si="18"/>
        <v>12</v>
      </c>
      <c r="L42" s="33">
        <f t="shared" si="18"/>
        <v>456</v>
      </c>
      <c r="M42" s="33">
        <f t="shared" si="18"/>
        <v>12</v>
      </c>
      <c r="N42" s="33"/>
      <c r="O42" s="33"/>
      <c r="P42" s="11"/>
    </row>
    <row r="43" spans="1:16" ht="12.75" customHeight="1" x14ac:dyDescent="0.2">
      <c r="A43" s="35"/>
      <c r="B43" s="36" t="s">
        <v>101</v>
      </c>
      <c r="C43" s="37"/>
      <c r="D43" s="37" t="s">
        <v>15</v>
      </c>
      <c r="E43" s="37"/>
      <c r="F43" s="37">
        <f>G43*38</f>
        <v>912</v>
      </c>
      <c r="G43" s="33">
        <v>24</v>
      </c>
      <c r="H43" s="37"/>
      <c r="I43" s="37"/>
      <c r="J43" s="37">
        <f>K43*38</f>
        <v>456</v>
      </c>
      <c r="K43" s="37">
        <v>12</v>
      </c>
      <c r="L43" s="37"/>
      <c r="M43" s="37"/>
      <c r="N43" s="37"/>
      <c r="O43" s="37"/>
      <c r="P43" s="38"/>
    </row>
    <row r="44" spans="1:16" ht="12.75" customHeight="1" x14ac:dyDescent="0.2">
      <c r="A44" s="14"/>
      <c r="B44" s="15" t="s">
        <v>68</v>
      </c>
      <c r="C44" s="34"/>
      <c r="D44" s="34"/>
      <c r="E44" s="34"/>
      <c r="F44" s="34">
        <f>G44*38</f>
        <v>152</v>
      </c>
      <c r="G44" s="34">
        <v>4</v>
      </c>
      <c r="H44" s="34"/>
      <c r="I44" s="34"/>
      <c r="J44" s="34">
        <f>K44*38</f>
        <v>152</v>
      </c>
      <c r="K44" s="34">
        <v>4</v>
      </c>
      <c r="L44" s="34"/>
      <c r="M44" s="34"/>
      <c r="N44" s="34"/>
      <c r="O44" s="34"/>
      <c r="P44" s="16" t="s">
        <v>107</v>
      </c>
    </row>
    <row r="45" spans="1:16" ht="12.75" customHeight="1" x14ac:dyDescent="0.2">
      <c r="A45" s="14"/>
      <c r="B45" s="15" t="s">
        <v>37</v>
      </c>
      <c r="C45" s="34" t="s">
        <v>15</v>
      </c>
      <c r="D45" s="34"/>
      <c r="E45" s="34"/>
      <c r="F45" s="34">
        <f t="shared" ref="F45:F48" si="19">G45*38</f>
        <v>152</v>
      </c>
      <c r="G45" s="34" t="s">
        <v>32</v>
      </c>
      <c r="H45" s="34"/>
      <c r="I45" s="34"/>
      <c r="J45" s="34">
        <f t="shared" ref="J45:J48" si="20">K45*38</f>
        <v>152</v>
      </c>
      <c r="K45" s="34">
        <v>4</v>
      </c>
      <c r="L45" s="34"/>
      <c r="M45" s="34"/>
      <c r="N45" s="34"/>
      <c r="O45" s="34"/>
      <c r="P45" s="16" t="s">
        <v>107</v>
      </c>
    </row>
    <row r="46" spans="1:16" ht="12.75" customHeight="1" x14ac:dyDescent="0.2">
      <c r="A46" s="14"/>
      <c r="B46" s="15" t="s">
        <v>69</v>
      </c>
      <c r="C46" s="34"/>
      <c r="D46" s="34"/>
      <c r="E46" s="34"/>
      <c r="F46" s="34">
        <f t="shared" si="19"/>
        <v>152</v>
      </c>
      <c r="G46" s="34" t="s">
        <v>32</v>
      </c>
      <c r="H46" s="34"/>
      <c r="I46" s="34"/>
      <c r="J46" s="34">
        <f t="shared" si="20"/>
        <v>152</v>
      </c>
      <c r="K46" s="34">
        <v>4</v>
      </c>
      <c r="L46" s="34"/>
      <c r="M46" s="34"/>
      <c r="N46" s="34"/>
      <c r="O46" s="34"/>
      <c r="P46" s="16" t="s">
        <v>107</v>
      </c>
    </row>
    <row r="47" spans="1:16" ht="12.75" customHeight="1" x14ac:dyDescent="0.2">
      <c r="A47" s="14"/>
      <c r="B47" s="15" t="s">
        <v>70</v>
      </c>
      <c r="C47" s="34"/>
      <c r="D47" s="34"/>
      <c r="E47" s="34"/>
      <c r="F47" s="34">
        <f t="shared" si="19"/>
        <v>152</v>
      </c>
      <c r="G47" s="34" t="s">
        <v>32</v>
      </c>
      <c r="H47" s="34"/>
      <c r="I47" s="34"/>
      <c r="J47" s="34">
        <f t="shared" si="20"/>
        <v>152</v>
      </c>
      <c r="K47" s="34">
        <v>4</v>
      </c>
      <c r="L47" s="34"/>
      <c r="M47" s="34"/>
      <c r="N47" s="34"/>
      <c r="O47" s="34"/>
      <c r="P47" s="16" t="s">
        <v>107</v>
      </c>
    </row>
    <row r="48" spans="1:16" ht="12.75" customHeight="1" x14ac:dyDescent="0.2">
      <c r="A48" s="14"/>
      <c r="B48" s="15" t="s">
        <v>71</v>
      </c>
      <c r="C48" s="34"/>
      <c r="D48" s="34"/>
      <c r="E48" s="34"/>
      <c r="F48" s="34">
        <f t="shared" si="19"/>
        <v>456</v>
      </c>
      <c r="G48" s="34" t="s">
        <v>30</v>
      </c>
      <c r="H48" s="34"/>
      <c r="I48" s="34"/>
      <c r="J48" s="34">
        <f t="shared" si="20"/>
        <v>456</v>
      </c>
      <c r="K48" s="34">
        <v>12</v>
      </c>
      <c r="L48" s="34"/>
      <c r="M48" s="34"/>
      <c r="N48" s="34"/>
      <c r="O48" s="34"/>
      <c r="P48" s="16" t="s">
        <v>107</v>
      </c>
    </row>
    <row r="49" spans="1:16" ht="12.75" customHeight="1" x14ac:dyDescent="0.2">
      <c r="A49" s="10"/>
      <c r="B49" s="18" t="s">
        <v>102</v>
      </c>
      <c r="C49" s="33"/>
      <c r="D49" s="33"/>
      <c r="E49" s="33"/>
      <c r="F49" s="33">
        <f>G49*38</f>
        <v>912</v>
      </c>
      <c r="G49" s="33">
        <v>24</v>
      </c>
      <c r="H49" s="33"/>
      <c r="I49" s="33"/>
      <c r="J49" s="33"/>
      <c r="K49" s="33"/>
      <c r="L49" s="33">
        <f>M49*38</f>
        <v>456</v>
      </c>
      <c r="M49" s="33">
        <v>12</v>
      </c>
      <c r="N49" s="33"/>
      <c r="O49" s="33"/>
      <c r="P49" s="11"/>
    </row>
    <row r="50" spans="1:16" ht="12.75" customHeight="1" x14ac:dyDescent="0.2">
      <c r="A50" s="14"/>
      <c r="B50" s="15" t="s">
        <v>72</v>
      </c>
      <c r="C50" s="34"/>
      <c r="D50" s="34"/>
      <c r="E50" s="34"/>
      <c r="F50" s="34">
        <f>G50*38</f>
        <v>152</v>
      </c>
      <c r="G50" s="34">
        <v>4</v>
      </c>
      <c r="H50" s="34"/>
      <c r="I50" s="34"/>
      <c r="J50" s="34"/>
      <c r="K50" s="34"/>
      <c r="L50" s="34">
        <f>M50*38</f>
        <v>152</v>
      </c>
      <c r="M50" s="34">
        <v>4</v>
      </c>
      <c r="N50" s="34"/>
      <c r="O50" s="34"/>
      <c r="P50" s="16" t="s">
        <v>107</v>
      </c>
    </row>
    <row r="51" spans="1:16" ht="12.75" customHeight="1" x14ac:dyDescent="0.2">
      <c r="A51" s="14"/>
      <c r="B51" s="15" t="s">
        <v>73</v>
      </c>
      <c r="C51" s="34"/>
      <c r="D51" s="34"/>
      <c r="E51" s="34"/>
      <c r="F51" s="34">
        <f t="shared" ref="F51:F56" si="21">G51*38</f>
        <v>152</v>
      </c>
      <c r="G51" s="34">
        <v>4</v>
      </c>
      <c r="H51" s="34"/>
      <c r="I51" s="34"/>
      <c r="J51" s="34"/>
      <c r="K51" s="34"/>
      <c r="L51" s="34">
        <f t="shared" ref="L51:L54" si="22">M51*38</f>
        <v>152</v>
      </c>
      <c r="M51" s="34">
        <v>4</v>
      </c>
      <c r="N51" s="34"/>
      <c r="O51" s="34"/>
      <c r="P51" s="16" t="s">
        <v>107</v>
      </c>
    </row>
    <row r="52" spans="1:16" ht="12.75" customHeight="1" x14ac:dyDescent="0.2">
      <c r="A52" s="14"/>
      <c r="B52" s="15" t="s">
        <v>74</v>
      </c>
      <c r="C52" s="34"/>
      <c r="D52" s="34"/>
      <c r="E52" s="34"/>
      <c r="F52" s="34">
        <f t="shared" si="21"/>
        <v>152</v>
      </c>
      <c r="G52" s="34">
        <v>4</v>
      </c>
      <c r="H52" s="34"/>
      <c r="I52" s="34"/>
      <c r="J52" s="34"/>
      <c r="K52" s="34"/>
      <c r="L52" s="34">
        <f t="shared" si="22"/>
        <v>152</v>
      </c>
      <c r="M52" s="34">
        <v>4</v>
      </c>
      <c r="N52" s="34"/>
      <c r="O52" s="34"/>
      <c r="P52" s="16" t="s">
        <v>107</v>
      </c>
    </row>
    <row r="53" spans="1:16" ht="12.75" customHeight="1" x14ac:dyDescent="0.2">
      <c r="A53" s="14"/>
      <c r="B53" s="15" t="s">
        <v>75</v>
      </c>
      <c r="C53" s="34"/>
      <c r="D53" s="34"/>
      <c r="E53" s="34"/>
      <c r="F53" s="34">
        <f t="shared" si="21"/>
        <v>456</v>
      </c>
      <c r="G53" s="34">
        <v>12</v>
      </c>
      <c r="H53" s="34"/>
      <c r="I53" s="34"/>
      <c r="J53" s="34"/>
      <c r="K53" s="34"/>
      <c r="L53" s="34">
        <f t="shared" si="22"/>
        <v>456</v>
      </c>
      <c r="M53" s="34">
        <v>12</v>
      </c>
      <c r="N53" s="34"/>
      <c r="O53" s="34"/>
      <c r="P53" s="16" t="s">
        <v>107</v>
      </c>
    </row>
    <row r="54" spans="1:16" ht="12.75" customHeight="1" x14ac:dyDescent="0.2">
      <c r="A54" s="14"/>
      <c r="B54" s="15" t="s">
        <v>76</v>
      </c>
      <c r="C54" s="34"/>
      <c r="D54" s="34" t="s">
        <v>15</v>
      </c>
      <c r="E54" s="34"/>
      <c r="F54" s="34">
        <f t="shared" si="21"/>
        <v>152</v>
      </c>
      <c r="G54" s="34">
        <v>4</v>
      </c>
      <c r="H54" s="34"/>
      <c r="I54" s="34"/>
      <c r="J54" s="34"/>
      <c r="K54" s="34"/>
      <c r="L54" s="34">
        <f t="shared" si="22"/>
        <v>152</v>
      </c>
      <c r="M54" s="34">
        <v>4</v>
      </c>
      <c r="N54" s="34"/>
      <c r="O54" s="34"/>
      <c r="P54" s="16" t="s">
        <v>107</v>
      </c>
    </row>
    <row r="55" spans="1:16" ht="12.75" customHeight="1" x14ac:dyDescent="0.2">
      <c r="A55" s="10"/>
      <c r="B55" s="18" t="s">
        <v>77</v>
      </c>
      <c r="C55" s="33"/>
      <c r="D55" s="33"/>
      <c r="E55" s="33"/>
      <c r="F55" s="33">
        <f t="shared" si="21"/>
        <v>684</v>
      </c>
      <c r="G55" s="33">
        <v>18</v>
      </c>
      <c r="H55" s="33"/>
      <c r="I55" s="33"/>
      <c r="J55" s="33">
        <f t="shared" ref="J51:J55" si="23">K55*38</f>
        <v>228</v>
      </c>
      <c r="K55" s="33">
        <v>6</v>
      </c>
      <c r="L55" s="33">
        <f>M55*38</f>
        <v>228</v>
      </c>
      <c r="M55" s="33">
        <v>6</v>
      </c>
      <c r="N55" s="33">
        <f>O55*38</f>
        <v>228</v>
      </c>
      <c r="O55" s="33">
        <v>6</v>
      </c>
      <c r="P55" s="11"/>
    </row>
    <row r="56" spans="1:16" ht="25.5" customHeight="1" x14ac:dyDescent="0.2">
      <c r="A56" s="10"/>
      <c r="B56" s="18" t="s">
        <v>22</v>
      </c>
      <c r="C56" s="33"/>
      <c r="D56" s="33">
        <v>20</v>
      </c>
      <c r="E56" s="33">
        <v>20</v>
      </c>
      <c r="F56" s="33">
        <f t="shared" si="21"/>
        <v>760</v>
      </c>
      <c r="G56" s="33">
        <v>20</v>
      </c>
      <c r="H56" s="33"/>
      <c r="I56" s="33"/>
      <c r="J56" s="33">
        <f>K56*38</f>
        <v>380</v>
      </c>
      <c r="K56" s="33">
        <v>10</v>
      </c>
      <c r="L56" s="33">
        <f>M56*38</f>
        <v>380</v>
      </c>
      <c r="M56" s="33">
        <v>10</v>
      </c>
      <c r="N56" s="33"/>
      <c r="O56" s="33"/>
      <c r="P56" s="11"/>
    </row>
    <row r="57" spans="1:16" ht="12.75" customHeight="1" x14ac:dyDescent="0.2">
      <c r="A57" s="10"/>
      <c r="B57" s="18" t="s">
        <v>23</v>
      </c>
      <c r="C57" s="33"/>
      <c r="D57" s="33" t="s">
        <v>87</v>
      </c>
      <c r="E57" s="33">
        <v>48</v>
      </c>
      <c r="F57" s="33">
        <f>F58+F61+F66+F67+F69</f>
        <v>1824</v>
      </c>
      <c r="G57" s="33">
        <f>G58+G61+G66+G67+G69</f>
        <v>48</v>
      </c>
      <c r="H57" s="33"/>
      <c r="I57" s="33"/>
      <c r="J57" s="33"/>
      <c r="K57" s="33"/>
      <c r="L57" s="33"/>
      <c r="M57" s="33"/>
      <c r="N57" s="33"/>
      <c r="O57" s="33"/>
      <c r="P57" s="11"/>
    </row>
    <row r="58" spans="1:16" ht="12.75" customHeight="1" x14ac:dyDescent="0.2">
      <c r="A58" s="10"/>
      <c r="B58" s="18" t="s">
        <v>88</v>
      </c>
      <c r="C58" s="33"/>
      <c r="D58" s="33" t="s">
        <v>15</v>
      </c>
      <c r="E58" s="33"/>
      <c r="F58" s="33">
        <f>G58*38</f>
        <v>114</v>
      </c>
      <c r="G58" s="33">
        <v>3</v>
      </c>
      <c r="H58" s="33"/>
      <c r="I58" s="33"/>
      <c r="J58" s="33"/>
      <c r="K58" s="33"/>
      <c r="L58" s="33"/>
      <c r="M58" s="33"/>
      <c r="N58" s="33"/>
      <c r="O58" s="33"/>
      <c r="P58" s="11"/>
    </row>
    <row r="59" spans="1:16" ht="12.75" customHeight="1" x14ac:dyDescent="0.2">
      <c r="A59" s="14"/>
      <c r="B59" s="15" t="s">
        <v>89</v>
      </c>
      <c r="C59" s="34"/>
      <c r="D59" s="34" t="s">
        <v>15</v>
      </c>
      <c r="E59" s="34"/>
      <c r="F59" s="34"/>
      <c r="G59" s="34"/>
      <c r="H59" s="34"/>
      <c r="I59" s="34"/>
      <c r="J59" s="34">
        <f>K59*38</f>
        <v>114</v>
      </c>
      <c r="K59" s="34">
        <v>3</v>
      </c>
      <c r="L59" s="34"/>
      <c r="M59" s="34"/>
      <c r="N59" s="34"/>
      <c r="O59" s="34"/>
      <c r="P59" s="16" t="s">
        <v>107</v>
      </c>
    </row>
    <row r="60" spans="1:16" ht="12.75" customHeight="1" x14ac:dyDescent="0.2">
      <c r="A60" s="14"/>
      <c r="B60" s="15" t="s">
        <v>90</v>
      </c>
      <c r="C60" s="34"/>
      <c r="D60" s="34" t="s">
        <v>15</v>
      </c>
      <c r="E60" s="34"/>
      <c r="F60" s="34"/>
      <c r="G60" s="34"/>
      <c r="H60" s="34"/>
      <c r="I60" s="34"/>
      <c r="J60" s="34">
        <f>K60*38</f>
        <v>114</v>
      </c>
      <c r="K60" s="34">
        <v>3</v>
      </c>
      <c r="L60" s="34"/>
      <c r="M60" s="34"/>
      <c r="N60" s="34"/>
      <c r="O60" s="34"/>
      <c r="P60" s="16" t="s">
        <v>107</v>
      </c>
    </row>
    <row r="61" spans="1:16" ht="12.75" customHeight="1" x14ac:dyDescent="0.2">
      <c r="A61" s="10"/>
      <c r="B61" s="18" t="s">
        <v>91</v>
      </c>
      <c r="C61" s="33"/>
      <c r="D61" s="33" t="s">
        <v>15</v>
      </c>
      <c r="E61" s="33"/>
      <c r="F61" s="33">
        <f>F62+F64</f>
        <v>1102</v>
      </c>
      <c r="G61" s="33">
        <f t="shared" ref="G61" si="24">G62+G64</f>
        <v>29</v>
      </c>
      <c r="H61" s="33"/>
      <c r="I61" s="33"/>
      <c r="J61" s="33"/>
      <c r="K61" s="33"/>
      <c r="L61" s="33"/>
      <c r="M61" s="33"/>
      <c r="N61" s="33"/>
      <c r="O61" s="33"/>
      <c r="P61" s="11"/>
    </row>
    <row r="62" spans="1:16" ht="12.75" customHeight="1" x14ac:dyDescent="0.2">
      <c r="A62" s="10"/>
      <c r="B62" s="18" t="s">
        <v>92</v>
      </c>
      <c r="C62" s="33"/>
      <c r="D62" s="33" t="s">
        <v>15</v>
      </c>
      <c r="E62" s="33"/>
      <c r="F62" s="33">
        <f>F63</f>
        <v>152</v>
      </c>
      <c r="G62" s="33">
        <f t="shared" ref="G62:O62" si="25">G63</f>
        <v>4</v>
      </c>
      <c r="H62" s="33"/>
      <c r="I62" s="33"/>
      <c r="J62" s="33"/>
      <c r="K62" s="33"/>
      <c r="L62" s="33"/>
      <c r="M62" s="33"/>
      <c r="N62" s="33">
        <f t="shared" si="25"/>
        <v>152</v>
      </c>
      <c r="O62" s="33">
        <f t="shared" si="25"/>
        <v>4</v>
      </c>
      <c r="P62" s="11"/>
    </row>
    <row r="63" spans="1:16" ht="12.75" customHeight="1" x14ac:dyDescent="0.2">
      <c r="A63" s="14"/>
      <c r="B63" s="15" t="s">
        <v>93</v>
      </c>
      <c r="C63" s="34"/>
      <c r="D63" s="34" t="s">
        <v>15</v>
      </c>
      <c r="E63" s="34"/>
      <c r="F63" s="34">
        <f>G63*38</f>
        <v>152</v>
      </c>
      <c r="G63" s="34">
        <v>4</v>
      </c>
      <c r="H63" s="34"/>
      <c r="I63" s="34"/>
      <c r="J63" s="34"/>
      <c r="K63" s="34"/>
      <c r="L63" s="34"/>
      <c r="M63" s="34"/>
      <c r="N63" s="34">
        <f>O63*38</f>
        <v>152</v>
      </c>
      <c r="O63" s="34">
        <v>4</v>
      </c>
      <c r="P63" s="16" t="s">
        <v>107</v>
      </c>
    </row>
    <row r="64" spans="1:16" ht="12.75" customHeight="1" x14ac:dyDescent="0.2">
      <c r="A64" s="10"/>
      <c r="B64" s="18" t="s">
        <v>94</v>
      </c>
      <c r="C64" s="33"/>
      <c r="D64" s="33" t="s">
        <v>15</v>
      </c>
      <c r="E64" s="33"/>
      <c r="F64" s="33">
        <f>G64*38</f>
        <v>950</v>
      </c>
      <c r="G64" s="33">
        <v>25</v>
      </c>
      <c r="H64" s="33">
        <f>I64*38</f>
        <v>380</v>
      </c>
      <c r="I64" s="33">
        <v>10</v>
      </c>
      <c r="J64" s="33">
        <f>K64*38</f>
        <v>152</v>
      </c>
      <c r="K64" s="33">
        <v>4</v>
      </c>
      <c r="L64" s="33">
        <f>M64*38</f>
        <v>38</v>
      </c>
      <c r="M64" s="33">
        <v>1</v>
      </c>
      <c r="N64" s="33">
        <f>O64*38</f>
        <v>380</v>
      </c>
      <c r="O64" s="33">
        <v>10</v>
      </c>
      <c r="P64" s="11" t="s">
        <v>107</v>
      </c>
    </row>
    <row r="65" spans="1:16" ht="12.75" customHeight="1" x14ac:dyDescent="0.2">
      <c r="A65" s="10"/>
      <c r="B65" s="18" t="s">
        <v>95</v>
      </c>
      <c r="C65" s="33"/>
      <c r="D65" s="33" t="s">
        <v>15</v>
      </c>
      <c r="E65" s="33"/>
      <c r="F65" s="33">
        <f>G65*38</f>
        <v>950</v>
      </c>
      <c r="G65" s="33">
        <v>25</v>
      </c>
      <c r="H65" s="33">
        <f>I65*38</f>
        <v>532</v>
      </c>
      <c r="I65" s="33">
        <v>14</v>
      </c>
      <c r="J65" s="33">
        <f>K65*38</f>
        <v>152</v>
      </c>
      <c r="K65" s="33">
        <v>4</v>
      </c>
      <c r="L65" s="33">
        <f>M65*38</f>
        <v>38</v>
      </c>
      <c r="M65" s="33">
        <v>1</v>
      </c>
      <c r="N65" s="33">
        <f>O65*38</f>
        <v>228</v>
      </c>
      <c r="O65" s="33">
        <v>6</v>
      </c>
      <c r="P65" s="11" t="s">
        <v>107</v>
      </c>
    </row>
    <row r="66" spans="1:16" ht="12.75" customHeight="1" x14ac:dyDescent="0.2">
      <c r="A66" s="14"/>
      <c r="B66" s="15" t="s">
        <v>96</v>
      </c>
      <c r="C66" s="34"/>
      <c r="D66" s="34" t="s">
        <v>15</v>
      </c>
      <c r="E66" s="34"/>
      <c r="F66" s="34">
        <f>G66*38</f>
        <v>228</v>
      </c>
      <c r="G66" s="34">
        <v>6</v>
      </c>
      <c r="H66" s="34"/>
      <c r="I66" s="34"/>
      <c r="J66" s="34">
        <f>K66*38</f>
        <v>114</v>
      </c>
      <c r="K66" s="34">
        <v>3</v>
      </c>
      <c r="L66" s="34">
        <f>M66*38</f>
        <v>114</v>
      </c>
      <c r="M66" s="34">
        <v>3</v>
      </c>
      <c r="N66" s="34"/>
      <c r="O66" s="34"/>
      <c r="P66" s="16" t="s">
        <v>107</v>
      </c>
    </row>
    <row r="67" spans="1:16" ht="12.75" customHeight="1" x14ac:dyDescent="0.2">
      <c r="A67" s="14"/>
      <c r="B67" s="15" t="s">
        <v>97</v>
      </c>
      <c r="C67" s="34"/>
      <c r="D67" s="34" t="s">
        <v>15</v>
      </c>
      <c r="E67" s="34"/>
      <c r="F67" s="34">
        <f>G67*38</f>
        <v>266</v>
      </c>
      <c r="G67" s="34">
        <v>7</v>
      </c>
      <c r="H67" s="34"/>
      <c r="I67" s="34"/>
      <c r="J67" s="34"/>
      <c r="K67" s="34"/>
      <c r="L67" s="34"/>
      <c r="M67" s="34"/>
      <c r="N67" s="34">
        <f>O67*38</f>
        <v>266</v>
      </c>
      <c r="O67" s="34">
        <v>7</v>
      </c>
      <c r="P67" s="16" t="s">
        <v>107</v>
      </c>
    </row>
    <row r="68" spans="1:16" ht="12.75" customHeight="1" x14ac:dyDescent="0.2">
      <c r="A68" s="14"/>
      <c r="B68" s="15" t="s">
        <v>34</v>
      </c>
      <c r="C68" s="34"/>
      <c r="D68" s="34" t="s">
        <v>15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16" t="s">
        <v>107</v>
      </c>
    </row>
    <row r="69" spans="1:16" ht="12.75" customHeight="1" x14ac:dyDescent="0.2">
      <c r="A69" s="14"/>
      <c r="B69" s="15" t="s">
        <v>98</v>
      </c>
      <c r="C69" s="34"/>
      <c r="D69" s="34" t="s">
        <v>15</v>
      </c>
      <c r="E69" s="34"/>
      <c r="F69" s="34">
        <f>G69*38</f>
        <v>114</v>
      </c>
      <c r="G69" s="34">
        <v>3</v>
      </c>
      <c r="H69" s="34"/>
      <c r="I69" s="34"/>
      <c r="J69" s="34"/>
      <c r="K69" s="34"/>
      <c r="L69" s="34"/>
      <c r="M69" s="34"/>
      <c r="N69" s="34">
        <f>O69*38</f>
        <v>114</v>
      </c>
      <c r="O69" s="34">
        <v>3</v>
      </c>
      <c r="P69" s="16" t="s">
        <v>107</v>
      </c>
    </row>
    <row r="70" spans="1:16" ht="12.75" customHeight="1" x14ac:dyDescent="0.2">
      <c r="A70" s="10"/>
      <c r="B70" s="18" t="s">
        <v>24</v>
      </c>
      <c r="C70" s="33"/>
      <c r="D70" s="33">
        <v>6</v>
      </c>
      <c r="E70" s="55" t="s">
        <v>99</v>
      </c>
      <c r="F70" s="33">
        <f>F71+F72</f>
        <v>228</v>
      </c>
      <c r="G70" s="33">
        <f t="shared" ref="G70:O70" si="26">G71+G72</f>
        <v>6</v>
      </c>
      <c r="H70" s="33"/>
      <c r="I70" s="33"/>
      <c r="J70" s="33"/>
      <c r="K70" s="33"/>
      <c r="L70" s="33"/>
      <c r="M70" s="33"/>
      <c r="N70" s="33">
        <f t="shared" si="26"/>
        <v>228</v>
      </c>
      <c r="O70" s="33">
        <f t="shared" si="26"/>
        <v>6</v>
      </c>
      <c r="P70" s="11"/>
    </row>
    <row r="71" spans="1:16" ht="12.75" customHeight="1" x14ac:dyDescent="0.2">
      <c r="A71" s="14"/>
      <c r="B71" s="15" t="s">
        <v>28</v>
      </c>
      <c r="C71" s="34"/>
      <c r="D71" s="34" t="s">
        <v>15</v>
      </c>
      <c r="E71" s="34"/>
      <c r="F71" s="34">
        <f>G71*38</f>
        <v>114</v>
      </c>
      <c r="G71" s="34">
        <v>3</v>
      </c>
      <c r="H71" s="34"/>
      <c r="I71" s="34"/>
      <c r="J71" s="34"/>
      <c r="K71" s="34"/>
      <c r="L71" s="34"/>
      <c r="M71" s="34"/>
      <c r="N71" s="34">
        <f>O71*38</f>
        <v>114</v>
      </c>
      <c r="O71" s="34">
        <v>3</v>
      </c>
      <c r="P71" s="16" t="s">
        <v>107</v>
      </c>
    </row>
    <row r="72" spans="1:16" ht="12.75" customHeight="1" x14ac:dyDescent="0.2">
      <c r="A72" s="14"/>
      <c r="B72" s="15" t="s">
        <v>27</v>
      </c>
      <c r="C72" s="34"/>
      <c r="D72" s="34" t="s">
        <v>15</v>
      </c>
      <c r="E72" s="34"/>
      <c r="F72" s="34">
        <f>G72*38</f>
        <v>114</v>
      </c>
      <c r="G72" s="34">
        <v>3</v>
      </c>
      <c r="H72" s="34"/>
      <c r="I72" s="34"/>
      <c r="J72" s="34"/>
      <c r="K72" s="34"/>
      <c r="L72" s="34"/>
      <c r="M72" s="34"/>
      <c r="N72" s="34">
        <f>O72*38</f>
        <v>114</v>
      </c>
      <c r="O72" s="34">
        <v>3</v>
      </c>
      <c r="P72" s="16" t="s">
        <v>107</v>
      </c>
    </row>
    <row r="73" spans="1:16" ht="12.75" customHeight="1" x14ac:dyDescent="0.2">
      <c r="A73" s="10"/>
      <c r="B73" s="13" t="s">
        <v>25</v>
      </c>
      <c r="C73" s="33"/>
      <c r="D73" s="33" t="s">
        <v>15</v>
      </c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11"/>
    </row>
    <row r="74" spans="1:16" ht="12.75" customHeight="1" x14ac:dyDescent="0.2">
      <c r="A74" s="14">
        <v>1</v>
      </c>
      <c r="B74" s="15" t="s">
        <v>26</v>
      </c>
      <c r="C74" s="34"/>
      <c r="D74" s="34" t="s">
        <v>15</v>
      </c>
      <c r="E74" s="34"/>
      <c r="F74" s="52" t="s">
        <v>108</v>
      </c>
      <c r="G74" s="52" t="s">
        <v>109</v>
      </c>
      <c r="H74" s="52">
        <f>I74*38</f>
        <v>304</v>
      </c>
      <c r="I74" s="52">
        <v>8</v>
      </c>
      <c r="J74" s="52">
        <f>K74*38</f>
        <v>228</v>
      </c>
      <c r="K74" s="52">
        <v>6</v>
      </c>
      <c r="L74" s="52"/>
      <c r="M74" s="52"/>
      <c r="N74" s="52"/>
      <c r="O74" s="52"/>
      <c r="P74" s="16" t="s">
        <v>107</v>
      </c>
    </row>
    <row r="75" spans="1:16" ht="12.75" customHeight="1" x14ac:dyDescent="0.2">
      <c r="A75" s="19">
        <v>2</v>
      </c>
      <c r="B75" s="20" t="s">
        <v>29</v>
      </c>
      <c r="C75" s="21"/>
      <c r="D75" s="21" t="s">
        <v>15</v>
      </c>
      <c r="E75" s="21"/>
      <c r="F75" s="53" t="s">
        <v>110</v>
      </c>
      <c r="G75" s="53" t="s">
        <v>111</v>
      </c>
      <c r="H75" s="53"/>
      <c r="I75" s="53"/>
      <c r="J75" s="53"/>
      <c r="K75" s="53"/>
      <c r="L75" s="53"/>
      <c r="M75" s="53"/>
      <c r="N75" s="53">
        <v>76</v>
      </c>
      <c r="O75" s="53">
        <v>2</v>
      </c>
      <c r="P75" s="16" t="s">
        <v>107</v>
      </c>
    </row>
    <row r="76" spans="1:16" ht="12.75" customHeight="1" x14ac:dyDescent="0.2">
      <c r="A76" s="22"/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</row>
    <row r="77" spans="1:16" x14ac:dyDescent="0.2">
      <c r="A77" s="25" t="s">
        <v>16</v>
      </c>
      <c r="B77" s="26" t="s">
        <v>17</v>
      </c>
      <c r="C77" s="27"/>
      <c r="D77" s="28"/>
      <c r="E77" s="28"/>
      <c r="F77" s="27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1:16" x14ac:dyDescent="0.2">
      <c r="A78" s="28"/>
      <c r="B78" s="29"/>
      <c r="C78" s="27"/>
      <c r="D78" s="28"/>
      <c r="E78" s="28"/>
      <c r="F78" s="27"/>
      <c r="G78" s="28"/>
      <c r="H78" s="28"/>
      <c r="I78" s="28"/>
      <c r="J78" s="28"/>
      <c r="K78" s="28"/>
      <c r="L78" s="28"/>
      <c r="M78" s="28"/>
      <c r="N78" s="28"/>
      <c r="O78" s="28"/>
      <c r="P78" s="28"/>
    </row>
    <row r="79" spans="1:16" x14ac:dyDescent="0.2">
      <c r="A79" s="25" t="s">
        <v>18</v>
      </c>
      <c r="B79" s="27" t="s">
        <v>19</v>
      </c>
      <c r="C79" s="27"/>
      <c r="D79" s="28"/>
      <c r="E79" s="28"/>
      <c r="F79" s="27"/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0" spans="1:16" x14ac:dyDescent="0.2">
      <c r="A80" s="28"/>
      <c r="B80" s="28"/>
      <c r="C80" s="27"/>
      <c r="D80" s="28"/>
      <c r="E80" s="28"/>
      <c r="F80" s="27"/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1:16" ht="12.75" customHeight="1" x14ac:dyDescent="0.2">
      <c r="A81" s="28"/>
      <c r="B81" s="39" t="s">
        <v>42</v>
      </c>
      <c r="C81" s="39"/>
      <c r="D81" s="28"/>
      <c r="E81" s="30" t="s">
        <v>43</v>
      </c>
      <c r="F81" s="27"/>
      <c r="G81" s="27" t="s">
        <v>44</v>
      </c>
      <c r="H81" s="28"/>
      <c r="I81" s="28"/>
      <c r="J81" s="28"/>
      <c r="K81" s="28"/>
      <c r="L81" s="28"/>
      <c r="M81" s="28"/>
      <c r="N81" s="28"/>
      <c r="O81" s="28"/>
      <c r="P81" s="28"/>
    </row>
    <row r="82" spans="1:16" x14ac:dyDescent="0.2">
      <c r="A82" s="28"/>
      <c r="B82" s="28"/>
      <c r="C82" s="27"/>
      <c r="D82" s="28"/>
      <c r="E82" s="28"/>
      <c r="F82" s="27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1:16" ht="12.75" customHeight="1" x14ac:dyDescent="0.2">
      <c r="A83" s="28"/>
      <c r="B83" s="39" t="s">
        <v>46</v>
      </c>
      <c r="C83" s="39"/>
      <c r="D83" s="28"/>
      <c r="E83" s="30" t="s">
        <v>45</v>
      </c>
      <c r="F83" s="27"/>
      <c r="G83" s="27" t="s">
        <v>47</v>
      </c>
      <c r="H83" s="28"/>
      <c r="I83" s="28"/>
      <c r="J83" s="28"/>
      <c r="K83" s="28"/>
      <c r="L83" s="28"/>
      <c r="M83" s="28"/>
      <c r="N83" s="28"/>
      <c r="O83" s="28"/>
      <c r="P83" s="28"/>
    </row>
    <row r="84" spans="1:16" x14ac:dyDescent="0.2">
      <c r="A84" s="28"/>
      <c r="B84" s="28"/>
      <c r="C84" s="27"/>
      <c r="D84" s="28"/>
      <c r="E84" s="28"/>
      <c r="F84" s="27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1:16" ht="12.75" customHeight="1" x14ac:dyDescent="0.2">
      <c r="A85" s="28"/>
      <c r="B85" s="39" t="s">
        <v>48</v>
      </c>
      <c r="C85" s="39"/>
      <c r="D85" s="28"/>
      <c r="E85" s="30" t="s">
        <v>49</v>
      </c>
      <c r="F85" s="27"/>
      <c r="G85" s="27" t="s">
        <v>50</v>
      </c>
      <c r="H85" s="28"/>
      <c r="I85" s="28"/>
      <c r="J85" s="28"/>
      <c r="K85" s="28"/>
      <c r="L85" s="28"/>
      <c r="M85" s="28"/>
      <c r="N85" s="28"/>
      <c r="O85" s="28"/>
      <c r="P85" s="28"/>
    </row>
  </sheetData>
  <mergeCells count="23">
    <mergeCell ref="A1:Q1"/>
    <mergeCell ref="A11:A13"/>
    <mergeCell ref="B11:B13"/>
    <mergeCell ref="D11:D13"/>
    <mergeCell ref="E11:E13"/>
    <mergeCell ref="F11:F13"/>
    <mergeCell ref="G11:G13"/>
    <mergeCell ref="C11:C13"/>
    <mergeCell ref="H12:I12"/>
    <mergeCell ref="J12:K12"/>
    <mergeCell ref="B85:C85"/>
    <mergeCell ref="N2:P6"/>
    <mergeCell ref="C2:M2"/>
    <mergeCell ref="C3:M3"/>
    <mergeCell ref="C4:M4"/>
    <mergeCell ref="C5:M5"/>
    <mergeCell ref="C6:M6"/>
    <mergeCell ref="L12:M12"/>
    <mergeCell ref="N12:O12"/>
    <mergeCell ref="H11:O11"/>
    <mergeCell ref="P11:P13"/>
    <mergeCell ref="B81:C81"/>
    <mergeCell ref="B83:C83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&lt;no given&gt;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Знак Светлана Александровна</dc:creator>
  <cp:lastModifiedBy>Гадашева Светлана Андреевна</cp:lastModifiedBy>
  <cp:lastPrinted>2014-12-08T11:35:16Z</cp:lastPrinted>
  <dcterms:created xsi:type="dcterms:W3CDTF">2006-06-27T14:19:03Z</dcterms:created>
  <dcterms:modified xsi:type="dcterms:W3CDTF">2019-03-19T15:46:56Z</dcterms:modified>
</cp:coreProperties>
</file>