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2" sheetId="1" r:id="rId1"/>
  </sheets>
  <definedNames>
    <definedName name="_xlnm.Print_Titles" localSheetId="0">'Приложение 2'!#REF!</definedName>
  </definedNames>
  <calcPr calcId="145621"/>
</workbook>
</file>

<file path=xl/calcChain.xml><?xml version="1.0" encoding="utf-8"?>
<calcChain xmlns="http://schemas.openxmlformats.org/spreadsheetml/2006/main">
  <c r="H29" i="1" l="1"/>
  <c r="C29" i="1" s="1"/>
  <c r="C95" i="1"/>
  <c r="C92" i="1"/>
  <c r="C91" i="1"/>
  <c r="C88" i="1"/>
  <c r="C85" i="1"/>
  <c r="C82" i="1"/>
  <c r="C79" i="1"/>
  <c r="C76" i="1"/>
  <c r="C74" i="1"/>
  <c r="C72" i="1"/>
  <c r="C69" i="1"/>
  <c r="C67" i="1"/>
  <c r="C65" i="1"/>
  <c r="C62" i="1"/>
  <c r="C61" i="1"/>
  <c r="C59" i="1"/>
  <c r="C56" i="1"/>
  <c r="C55" i="1"/>
  <c r="C52" i="1"/>
  <c r="C49" i="1"/>
  <c r="C47" i="1"/>
  <c r="C45" i="1"/>
  <c r="C44" i="1"/>
  <c r="C43" i="1"/>
  <c r="C41" i="1"/>
  <c r="C40" i="1"/>
  <c r="C39" i="1"/>
  <c r="C38" i="1"/>
  <c r="C35" i="1"/>
  <c r="C32" i="1"/>
  <c r="C26" i="1"/>
  <c r="C24" i="1"/>
  <c r="C21" i="1"/>
  <c r="C18" i="1"/>
  <c r="C16" i="1"/>
  <c r="C14" i="1"/>
  <c r="C13" i="1"/>
  <c r="G95" i="1"/>
  <c r="H95" i="1" s="1"/>
  <c r="G92" i="1"/>
  <c r="H92" i="1" s="1"/>
  <c r="G91" i="1"/>
  <c r="H91" i="1" s="1"/>
  <c r="G88" i="1"/>
  <c r="H88" i="1" s="1"/>
  <c r="G85" i="1"/>
  <c r="H85" i="1" s="1"/>
  <c r="G82" i="1"/>
  <c r="H82" i="1" s="1"/>
  <c r="H79" i="1"/>
  <c r="G79" i="1"/>
  <c r="G76" i="1"/>
  <c r="H76" i="1" s="1"/>
  <c r="H74" i="1"/>
  <c r="G74" i="1"/>
  <c r="G72" i="1"/>
  <c r="H72" i="1" s="1"/>
  <c r="H69" i="1"/>
  <c r="G69" i="1"/>
  <c r="H67" i="1"/>
  <c r="G67" i="1"/>
  <c r="H65" i="1"/>
  <c r="G65" i="1"/>
  <c r="G62" i="1"/>
  <c r="H62" i="1" s="1"/>
  <c r="G61" i="1"/>
  <c r="H61" i="1" s="1"/>
  <c r="H59" i="1"/>
  <c r="G59" i="1"/>
  <c r="H56" i="1"/>
  <c r="G56" i="1"/>
  <c r="H55" i="1"/>
  <c r="G55" i="1"/>
  <c r="H52" i="1"/>
  <c r="G52" i="1"/>
  <c r="H49" i="1"/>
  <c r="G49" i="1"/>
  <c r="H47" i="1"/>
  <c r="G47" i="1"/>
  <c r="G45" i="1"/>
  <c r="H45" i="1" s="1"/>
  <c r="G44" i="1"/>
  <c r="H44" i="1" s="1"/>
  <c r="G43" i="1"/>
  <c r="H43" i="1" s="1"/>
  <c r="G41" i="1"/>
  <c r="H41" i="1" s="1"/>
  <c r="G40" i="1"/>
  <c r="H40" i="1" s="1"/>
  <c r="G39" i="1"/>
  <c r="H39" i="1" s="1"/>
  <c r="G38" i="1"/>
  <c r="H38" i="1" s="1"/>
  <c r="G35" i="1"/>
  <c r="H35" i="1" s="1"/>
  <c r="H32" i="1"/>
  <c r="G32" i="1"/>
  <c r="G29" i="1"/>
  <c r="G26" i="1"/>
  <c r="H26" i="1" s="1"/>
  <c r="H24" i="1"/>
  <c r="G24" i="1"/>
  <c r="H21" i="1"/>
  <c r="G21" i="1"/>
  <c r="G18" i="1"/>
  <c r="H18" i="1" s="1"/>
  <c r="H16" i="1"/>
  <c r="G16" i="1"/>
  <c r="H14" i="1"/>
  <c r="G14" i="1"/>
  <c r="H13" i="1"/>
  <c r="G13" i="1"/>
  <c r="B92" i="1" l="1"/>
  <c r="B91" i="1"/>
  <c r="B88" i="1"/>
  <c r="B85" i="1"/>
  <c r="B82" i="1"/>
  <c r="B79" i="1"/>
  <c r="B76" i="1"/>
  <c r="B74" i="1"/>
  <c r="B72" i="1"/>
  <c r="B69" i="1"/>
  <c r="B67" i="1"/>
  <c r="B65" i="1"/>
  <c r="B62" i="1"/>
  <c r="B61" i="1"/>
  <c r="B59" i="1"/>
  <c r="B95" i="1"/>
  <c r="B56" i="1"/>
  <c r="B55" i="1"/>
  <c r="B52" i="1"/>
  <c r="B49" i="1"/>
  <c r="B47" i="1"/>
  <c r="B45" i="1"/>
  <c r="B44" i="1"/>
  <c r="B43" i="1"/>
  <c r="B41" i="1"/>
  <c r="B40" i="1"/>
  <c r="B39" i="1"/>
  <c r="B38" i="1"/>
  <c r="B35" i="1"/>
  <c r="B32" i="1"/>
  <c r="B29" i="1"/>
  <c r="B26" i="1"/>
  <c r="B24" i="1"/>
  <c r="B21" i="1"/>
  <c r="B18" i="1"/>
  <c r="B16" i="1"/>
  <c r="B14" i="1"/>
  <c r="B13" i="1"/>
  <c r="E92" i="1" l="1"/>
  <c r="E72" i="1"/>
  <c r="E56" i="1"/>
  <c r="E43" i="1"/>
  <c r="E21" i="1"/>
  <c r="E14" i="1"/>
  <c r="E91" i="1" l="1"/>
  <c r="E88" i="1"/>
  <c r="E85" i="1"/>
  <c r="E82" i="1"/>
  <c r="E79" i="1"/>
  <c r="E76" i="1"/>
  <c r="E74" i="1"/>
  <c r="E69" i="1"/>
  <c r="E67" i="1"/>
  <c r="E65" i="1"/>
  <c r="E62" i="1"/>
  <c r="E61" i="1"/>
  <c r="E59" i="1"/>
  <c r="E95" i="1"/>
  <c r="E55" i="1"/>
  <c r="E52" i="1"/>
  <c r="E49" i="1"/>
  <c r="E47" i="1"/>
  <c r="E45" i="1"/>
  <c r="E44" i="1"/>
  <c r="E41" i="1"/>
  <c r="E40" i="1"/>
  <c r="E39" i="1"/>
  <c r="E38" i="1"/>
  <c r="E35" i="1"/>
  <c r="E32" i="1"/>
  <c r="E29" i="1"/>
  <c r="E26" i="1"/>
  <c r="E24" i="1"/>
  <c r="E18" i="1"/>
  <c r="E16" i="1"/>
  <c r="E13" i="1"/>
</calcChain>
</file>

<file path=xl/sharedStrings.xml><?xml version="1.0" encoding="utf-8"?>
<sst xmlns="http://schemas.openxmlformats.org/spreadsheetml/2006/main" count="100" uniqueCount="100">
  <si>
    <t>приказом НИУ ВШЭ от______ №________</t>
  </si>
  <si>
    <t>УТВЕРЖДЕНА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</si>
  <si>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</si>
  <si>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</si>
  <si>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</si>
  <si>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</si>
  <si>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</si>
  <si>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</si>
  <si>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</si>
  <si>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</si>
  <si>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</si>
  <si>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</si>
  <si>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</si>
  <si>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</si>
  <si>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</si>
  <si>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</si>
  <si>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</si>
  <si>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</si>
  <si>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</si>
  <si>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</si>
  <si>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</si>
  <si>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</si>
  <si>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</si>
  <si>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</si>
  <si>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</si>
  <si>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</si>
  <si>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</si>
  <si>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</si>
  <si>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</si>
  <si>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</si>
  <si>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</si>
  <si>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</si>
  <si>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</si>
  <si>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</si>
  <si>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</si>
  <si>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</si>
  <si>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</si>
  <si>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</si>
  <si>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</si>
  <si>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</si>
  <si>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</si>
  <si>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</si>
  <si>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</si>
  <si>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</si>
  <si>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</si>
  <si>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</si>
  <si>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</si>
  <si>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</si>
  <si>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</si>
  <si>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</si>
  <si>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</si>
  <si>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</si>
  <si>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</si>
  <si>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</si>
  <si>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</si>
  <si>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</si>
  <si>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</si>
  <si>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</si>
  <si>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</si>
  <si>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</si>
  <si>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</si>
  <si>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</si>
  <si>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</si>
  <si>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</si>
  <si>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</si>
  <si>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</si>
  <si>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</si>
  <si>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</si>
  <si>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</si>
  <si>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</si>
  <si>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</si>
  <si>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</si>
  <si>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ВШЭ и РЭШ (Факультет экономических наук)</t>
  </si>
  <si>
    <t>Фундаментальная и компьютерная лингвистика (Факультет гуманитарных наук)</t>
  </si>
  <si>
    <t>История искусств (Факультет гуманитарных наук)</t>
  </si>
  <si>
    <t>Направление подготовки 42.03.05 Медиакоммуникации</t>
  </si>
  <si>
    <t>Медиакоммуникации  (Факультет коммуникаций, медиа и дизайна)</t>
  </si>
  <si>
    <t>Направление подготовки 45.03.02 Лингвистика</t>
  </si>
  <si>
    <t>Иностранные языки и межкультурная коммуникация (Факультет гуманитарных наук)</t>
  </si>
  <si>
    <t>Программа двух дипломов НИУ ВШЭ и Лондонского университета "Международные отношения"</t>
  </si>
  <si>
    <t>03.00.00 Физика и астрономия</t>
  </si>
  <si>
    <t>Направление подготовки 03.03.02 Физика</t>
  </si>
  <si>
    <t>Физика (факультет физики)</t>
  </si>
  <si>
    <t xml:space="preserve">Управление бизнесом (Факультет бизнеса и менеджмента) </t>
  </si>
  <si>
    <t xml:space="preserve">Маркетинг и рыночная экономика (Факультет бизнеса и менеджмента) </t>
  </si>
  <si>
    <t xml:space="preserve">Юриспруденция: частное право (Факультет права) </t>
  </si>
  <si>
    <t>Мода (Факультет коммуникаций, медиа и дизайна)</t>
  </si>
  <si>
    <t>Совместный бакалавриат НИУ ВШЭ и Центра педагогического мастерства (Факультет математики)</t>
  </si>
  <si>
    <t>Было в 2018/2019</t>
  </si>
  <si>
    <t>Приложение  № 2</t>
  </si>
  <si>
    <t>58.00.00 Востоковедение и африканистика</t>
  </si>
  <si>
    <t>Направление подготовки 58.03.01 Востоковедение и африканистика</t>
  </si>
  <si>
    <t>Стоимость обучения по программам баклавриата (специалитета) в 2019/2020 учебном году, для поступивших в 2017 году и обучающихся по договорам об оказании платных образовательных услуг</t>
  </si>
  <si>
    <t>Стоимость в 2019/2020 учебном году</t>
  </si>
  <si>
    <t>Полная стоимость обучения</t>
  </si>
  <si>
    <t>инд</t>
  </si>
  <si>
    <t>2 курс</t>
  </si>
  <si>
    <t>1 курс</t>
  </si>
  <si>
    <t>3 курс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</si>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</sst>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#,##0.0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left" vertical="center" wrapText="1"/>
    </xf>
    <xf numFmtId="164" fontId="1" fillId="0" borderId="1" xfId="2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left" vertical="center" wrapText="1"/>
    </xf>
    <xf numFmtId="165" fontId="1" fillId="0" borderId="0" xfId="3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horizontal="left" vertical="center" wrapText="1"/>
    </xf>
    <xf numFmtId="10" fontId="1" fillId="0" borderId="0" xfId="3" applyNumberFormat="1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A8" zoomScaleNormal="100" workbookViewId="0">
      <selection activeCell="L25" sqref="L25"/>
    </sheetView>
  </sheetViews>
  <sheetFormatPr defaultColWidth="9.140625" defaultRowHeight="16.5" outlineLevelCol="1" x14ac:dyDescent="0.2"/>
  <cols>
    <col min="1" max="1" width="61.42578125" style="1" customWidth="1"/>
    <col min="2" max="3" width="15.7109375" style="1" customWidth="1"/>
    <col min="4" max="4" width="12.28515625" style="1" hidden="1" customWidth="1" outlineLevel="1"/>
    <col min="5" max="5" width="7.7109375" style="1" hidden="1" customWidth="1" outlineLevel="1"/>
    <col min="6" max="7" width="9.5703125" style="1" hidden="1" customWidth="1" outlineLevel="1"/>
    <col min="8" max="8" width="11.42578125" style="1" hidden="1" customWidth="1" outlineLevel="1"/>
    <col min="9" max="10" width="9.140625" style="1" hidden="1" customWidth="1" outlineLevel="1"/>
    <col min="11" max="11" width="9.140625" style="1" collapsed="1"/>
    <col min="12" max="16384" width="9.140625" style="1"/>
  </cols>
  <sheetData>
    <row r="1" spans="1:8" x14ac:dyDescent="0.2">
      <c r="A1" s="6"/>
      <c r="B1" s="33" t="s">
        <v>89</v>
      </c>
      <c r="C1" s="33"/>
    </row>
    <row r="2" spans="1:8" x14ac:dyDescent="0.2">
      <c r="B2" s="6"/>
      <c r="C2" s="3"/>
    </row>
    <row r="3" spans="1:8" s="4" customFormat="1" x14ac:dyDescent="0.2">
      <c r="A3" s="17"/>
      <c r="B3" s="34" t="s">
        <v>1</v>
      </c>
      <c r="C3" s="34"/>
    </row>
    <row r="4" spans="1:8" s="4" customFormat="1" x14ac:dyDescent="0.2">
      <c r="B4" s="2"/>
      <c r="C4" s="5"/>
    </row>
    <row r="5" spans="1:8" ht="33.75" customHeight="1" x14ac:dyDescent="0.2">
      <c r="A5" s="6"/>
      <c r="B5" s="33" t="s">
        <v>0</v>
      </c>
      <c r="C5" s="33"/>
    </row>
    <row r="7" spans="1:8" ht="65.25" customHeight="1" x14ac:dyDescent="0.2">
      <c r="A7" s="36" t="s">
        <v>92</v>
      </c>
      <c r="B7" s="36"/>
      <c r="C7" s="36"/>
    </row>
    <row r="8" spans="1:8" x14ac:dyDescent="0.2">
      <c r="D8" s="1" t="s">
        <v>96</v>
      </c>
      <c r="F8" s="1" t="s">
        <v>97</v>
      </c>
      <c r="G8" s="1" t="s">
        <v>98</v>
      </c>
      <c r="H8" s="1" t="s">
        <v>99</v>
      </c>
    </row>
    <row r="9" spans="1:8" s="6" customFormat="1" ht="49.5" x14ac:dyDescent="0.2">
      <c r="A9" s="10" t="s">
        <v>65</v>
      </c>
      <c r="B9" s="31" t="s">
        <v>93</v>
      </c>
      <c r="C9" s="31" t="s">
        <v>94</v>
      </c>
      <c r="D9" s="6" t="s">
        <v>88</v>
      </c>
      <c r="E9" s="6" t="s">
        <v>95</v>
      </c>
    </row>
    <row r="10" spans="1:8" s="6" customFormat="1" x14ac:dyDescent="0.2">
      <c r="A10" s="11"/>
      <c r="B10" s="12"/>
      <c r="C10" s="12"/>
    </row>
    <row r="11" spans="1:8" s="7" customFormat="1" ht="24" customHeight="1" x14ac:dyDescent="0.2">
      <c r="A11" s="18" t="s">
        <v>2</v>
      </c>
      <c r="B11" s="20"/>
      <c r="C11" s="20"/>
    </row>
    <row r="12" spans="1:8" s="6" customFormat="1" x14ac:dyDescent="0.25">
      <c r="A12" s="13" t="s">
        <v>3</v>
      </c>
      <c r="B12" s="21"/>
      <c r="C12" s="21"/>
    </row>
    <row r="13" spans="1:8" s="6" customFormat="1" x14ac:dyDescent="0.2">
      <c r="A13" s="9" t="s">
        <v>4</v>
      </c>
      <c r="B13" s="22">
        <f>ROUND(D13*1.043,0)</f>
        <v>347110</v>
      </c>
      <c r="C13" s="22">
        <f>H13</f>
        <v>1347020</v>
      </c>
      <c r="D13" s="23">
        <v>332800</v>
      </c>
      <c r="E13" s="28">
        <f>B13/D13-1</f>
        <v>4.2998798076923084E-2</v>
      </c>
      <c r="F13" s="23">
        <v>320000</v>
      </c>
      <c r="G13" s="23">
        <f>B13</f>
        <v>347110</v>
      </c>
      <c r="H13" s="23">
        <f>F13+D13+G13*2</f>
        <v>1347020</v>
      </c>
    </row>
    <row r="14" spans="1:8" s="6" customFormat="1" ht="31.5" x14ac:dyDescent="0.2">
      <c r="A14" s="9" t="s">
        <v>87</v>
      </c>
      <c r="B14" s="22">
        <f>ROUND(D14*1.043,0)</f>
        <v>282027</v>
      </c>
      <c r="C14" s="22">
        <f>H14</f>
        <v>1094454</v>
      </c>
      <c r="D14" s="23">
        <v>270400</v>
      </c>
      <c r="E14" s="28">
        <f>B14/D14-1</f>
        <v>4.2999260355029545E-2</v>
      </c>
      <c r="F14" s="23">
        <v>260000</v>
      </c>
      <c r="G14" s="23">
        <f>B14</f>
        <v>282027</v>
      </c>
      <c r="H14" s="23">
        <f>F14+D14+G14*2</f>
        <v>1094454</v>
      </c>
    </row>
    <row r="15" spans="1:8" s="6" customFormat="1" ht="31.5" x14ac:dyDescent="0.25">
      <c r="A15" s="13" t="s">
        <v>5</v>
      </c>
      <c r="B15" s="22"/>
      <c r="C15" s="22"/>
      <c r="D15" s="23"/>
      <c r="E15" s="29"/>
      <c r="F15" s="23"/>
    </row>
    <row r="16" spans="1:8" s="6" customFormat="1" ht="31.5" x14ac:dyDescent="0.2">
      <c r="A16" s="9" t="s">
        <v>6</v>
      </c>
      <c r="B16" s="22">
        <f>ROUND(D16*1.043,0)</f>
        <v>379652</v>
      </c>
      <c r="C16" s="22">
        <f>H16</f>
        <v>1473304</v>
      </c>
      <c r="D16" s="23">
        <v>364000</v>
      </c>
      <c r="E16" s="28">
        <f>B16/D16-1</f>
        <v>4.2999999999999927E-2</v>
      </c>
      <c r="F16" s="23">
        <v>350000</v>
      </c>
      <c r="G16" s="23">
        <f>B16</f>
        <v>379652</v>
      </c>
      <c r="H16" s="23">
        <f>F16+D16+G16*2</f>
        <v>1473304</v>
      </c>
    </row>
    <row r="17" spans="1:8" s="6" customFormat="1" ht="31.5" x14ac:dyDescent="0.2">
      <c r="A17" s="8" t="s">
        <v>7</v>
      </c>
      <c r="B17" s="22"/>
      <c r="C17" s="22"/>
      <c r="D17" s="23"/>
      <c r="E17" s="29"/>
      <c r="F17" s="23"/>
    </row>
    <row r="18" spans="1:8" s="6" customFormat="1" x14ac:dyDescent="0.2">
      <c r="A18" s="9" t="s">
        <v>66</v>
      </c>
      <c r="B18" s="22">
        <f>ROUND(D18*1.043,0)</f>
        <v>282027</v>
      </c>
      <c r="C18" s="22">
        <f>H18</f>
        <v>1094454</v>
      </c>
      <c r="D18" s="23">
        <v>270400</v>
      </c>
      <c r="E18" s="28">
        <f>B18/D18-1</f>
        <v>4.2999260355029545E-2</v>
      </c>
      <c r="F18" s="23">
        <v>260000</v>
      </c>
      <c r="G18" s="23">
        <f>B18</f>
        <v>282027</v>
      </c>
      <c r="H18" s="23">
        <f>F18+D18+G18*2</f>
        <v>1094454</v>
      </c>
    </row>
    <row r="19" spans="1:8" s="6" customFormat="1" ht="18.75" x14ac:dyDescent="0.2">
      <c r="A19" s="19" t="s">
        <v>80</v>
      </c>
      <c r="B19" s="22"/>
      <c r="C19" s="22"/>
      <c r="D19" s="24"/>
      <c r="E19" s="30"/>
      <c r="F19" s="24"/>
    </row>
    <row r="20" spans="1:8" s="6" customFormat="1" x14ac:dyDescent="0.2">
      <c r="A20" s="8" t="s">
        <v>81</v>
      </c>
      <c r="B20" s="22"/>
      <c r="C20" s="22"/>
      <c r="D20" s="23"/>
      <c r="E20" s="29"/>
      <c r="F20" s="23"/>
    </row>
    <row r="21" spans="1:8" s="6" customFormat="1" x14ac:dyDescent="0.2">
      <c r="A21" s="9" t="s">
        <v>82</v>
      </c>
      <c r="B21" s="22">
        <f>ROUND(D21*1.043,0)</f>
        <v>347110</v>
      </c>
      <c r="C21" s="22">
        <f>H21</f>
        <v>1347020</v>
      </c>
      <c r="D21" s="23">
        <v>332800</v>
      </c>
      <c r="E21" s="28">
        <f>B21/D21-1</f>
        <v>4.2998798076923084E-2</v>
      </c>
      <c r="F21" s="23">
        <v>320000</v>
      </c>
      <c r="G21" s="23">
        <f>B21</f>
        <v>347110</v>
      </c>
      <c r="H21" s="23">
        <f>F21+D21+G21*2</f>
        <v>1347020</v>
      </c>
    </row>
    <row r="22" spans="1:8" s="7" customFormat="1" ht="37.5" x14ac:dyDescent="0.2">
      <c r="A22" s="19" t="s">
        <v>8</v>
      </c>
      <c r="B22" s="22"/>
      <c r="C22" s="22"/>
      <c r="D22" s="24"/>
      <c r="E22" s="30"/>
      <c r="F22" s="24"/>
    </row>
    <row r="23" spans="1:8" s="6" customFormat="1" ht="31.5" x14ac:dyDescent="0.2">
      <c r="A23" s="8" t="s">
        <v>9</v>
      </c>
      <c r="B23" s="22"/>
      <c r="C23" s="22"/>
      <c r="D23" s="23"/>
      <c r="E23" s="29"/>
      <c r="F23" s="23"/>
    </row>
    <row r="24" spans="1:8" s="6" customFormat="1" ht="31.5" x14ac:dyDescent="0.2">
      <c r="A24" s="9" t="s">
        <v>67</v>
      </c>
      <c r="B24" s="22">
        <f>ROUND(D24*1.043,0)</f>
        <v>282027</v>
      </c>
      <c r="C24" s="22">
        <f>H24</f>
        <v>1094454</v>
      </c>
      <c r="D24" s="23">
        <v>270400</v>
      </c>
      <c r="E24" s="28">
        <f>B24/D24-1</f>
        <v>4.2999260355029545E-2</v>
      </c>
      <c r="F24" s="23">
        <v>260000</v>
      </c>
      <c r="G24" s="23">
        <f>B24</f>
        <v>282027</v>
      </c>
      <c r="H24" s="23">
        <f>F24+D24+G24*2</f>
        <v>1094454</v>
      </c>
    </row>
    <row r="25" spans="1:8" s="6" customFormat="1" ht="31.5" x14ac:dyDescent="0.2">
      <c r="A25" s="8" t="s">
        <v>10</v>
      </c>
      <c r="B25" s="22"/>
      <c r="C25" s="22"/>
      <c r="D25" s="23"/>
      <c r="E25" s="29"/>
      <c r="F25" s="23"/>
    </row>
    <row r="26" spans="1:8" s="6" customFormat="1" x14ac:dyDescent="0.2">
      <c r="A26" s="9" t="s">
        <v>51</v>
      </c>
      <c r="B26" s="22">
        <f>ROUND(D26*1.043,0)</f>
        <v>379652</v>
      </c>
      <c r="C26" s="22">
        <f>H26</f>
        <v>1473304</v>
      </c>
      <c r="D26" s="23">
        <v>364000</v>
      </c>
      <c r="E26" s="28">
        <f>B26/D26-1</f>
        <v>4.2999999999999927E-2</v>
      </c>
      <c r="F26" s="23">
        <v>350000</v>
      </c>
      <c r="G26" s="23">
        <f>B26</f>
        <v>379652</v>
      </c>
      <c r="H26" s="23">
        <f>F26+D26+G26*2</f>
        <v>1473304</v>
      </c>
    </row>
    <row r="27" spans="1:8" s="7" customFormat="1" ht="24" customHeight="1" x14ac:dyDescent="0.2">
      <c r="A27" s="19" t="s">
        <v>11</v>
      </c>
      <c r="B27" s="22"/>
      <c r="C27" s="22"/>
      <c r="D27" s="24"/>
      <c r="E27" s="30"/>
      <c r="F27" s="24"/>
    </row>
    <row r="28" spans="1:8" s="6" customFormat="1" x14ac:dyDescent="0.2">
      <c r="A28" s="8" t="s">
        <v>12</v>
      </c>
      <c r="B28" s="22"/>
      <c r="C28" s="22"/>
      <c r="D28" s="23"/>
      <c r="E28" s="29"/>
      <c r="F28" s="23"/>
    </row>
    <row r="29" spans="1:8" s="6" customFormat="1" x14ac:dyDescent="0.2">
      <c r="A29" s="9" t="s">
        <v>68</v>
      </c>
      <c r="B29" s="22">
        <f>ROUND(D29*1.043,0)</f>
        <v>282027</v>
      </c>
      <c r="C29" s="32">
        <f>H29</f>
        <v>1517494.5</v>
      </c>
      <c r="D29" s="23">
        <v>270400</v>
      </c>
      <c r="E29" s="28">
        <f>B29/D29-1</f>
        <v>4.2999260355029545E-2</v>
      </c>
      <c r="F29" s="23">
        <v>260000</v>
      </c>
      <c r="G29" s="23">
        <f>B29</f>
        <v>282027</v>
      </c>
      <c r="H29" s="23">
        <f>F29+D29+G29*3.5</f>
        <v>1517494.5</v>
      </c>
    </row>
    <row r="30" spans="1:8" s="7" customFormat="1" ht="37.5" x14ac:dyDescent="0.2">
      <c r="A30" s="19" t="s">
        <v>13</v>
      </c>
      <c r="B30" s="22"/>
      <c r="C30" s="22"/>
      <c r="D30" s="24"/>
      <c r="E30" s="30"/>
      <c r="F30" s="24"/>
    </row>
    <row r="31" spans="1:8" s="6" customFormat="1" ht="31.5" x14ac:dyDescent="0.2">
      <c r="A31" s="8" t="s">
        <v>14</v>
      </c>
      <c r="B31" s="22"/>
      <c r="C31" s="22"/>
      <c r="D31" s="23"/>
      <c r="E31" s="29"/>
      <c r="F31" s="23"/>
    </row>
    <row r="32" spans="1:8" s="6" customFormat="1" ht="31.5" x14ac:dyDescent="0.2">
      <c r="A32" s="9" t="s">
        <v>69</v>
      </c>
      <c r="B32" s="22">
        <f>ROUND(D32*1.043,0)</f>
        <v>282027</v>
      </c>
      <c r="C32" s="22">
        <f>H32</f>
        <v>1094454</v>
      </c>
      <c r="D32" s="23">
        <v>270400</v>
      </c>
      <c r="E32" s="28">
        <f>B32/D32-1</f>
        <v>4.2999260355029545E-2</v>
      </c>
      <c r="F32" s="23">
        <v>260000</v>
      </c>
      <c r="G32" s="23">
        <f>B32</f>
        <v>282027</v>
      </c>
      <c r="H32" s="23">
        <f>F32+D32+G32*2</f>
        <v>1094454</v>
      </c>
    </row>
    <row r="33" spans="1:8" s="7" customFormat="1" ht="24" customHeight="1" x14ac:dyDescent="0.2">
      <c r="A33" s="19" t="s">
        <v>15</v>
      </c>
      <c r="B33" s="22"/>
      <c r="C33" s="22"/>
      <c r="D33" s="24"/>
      <c r="E33" s="30"/>
      <c r="F33" s="24"/>
    </row>
    <row r="34" spans="1:8" s="6" customFormat="1" x14ac:dyDescent="0.25">
      <c r="A34" s="13" t="s">
        <v>16</v>
      </c>
      <c r="B34" s="22"/>
      <c r="C34" s="22"/>
      <c r="D34" s="23"/>
      <c r="E34" s="29"/>
      <c r="F34" s="23"/>
    </row>
    <row r="35" spans="1:8" s="6" customFormat="1" x14ac:dyDescent="0.25">
      <c r="A35" s="14" t="s">
        <v>52</v>
      </c>
      <c r="B35" s="22">
        <f>ROUND(D35*1.043,0)</f>
        <v>298298</v>
      </c>
      <c r="C35" s="22">
        <f>H35</f>
        <v>1157596</v>
      </c>
      <c r="D35" s="23">
        <v>286000</v>
      </c>
      <c r="E35" s="28">
        <f>B35/D35-1</f>
        <v>4.2999999999999927E-2</v>
      </c>
      <c r="F35" s="23">
        <v>275000</v>
      </c>
      <c r="G35" s="23">
        <f>B35</f>
        <v>298298</v>
      </c>
      <c r="H35" s="23">
        <f>F35+D35+G35*2</f>
        <v>1157596</v>
      </c>
    </row>
    <row r="36" spans="1:8" s="7" customFormat="1" ht="24" customHeight="1" x14ac:dyDescent="0.2">
      <c r="A36" s="19" t="s">
        <v>17</v>
      </c>
      <c r="B36" s="22"/>
      <c r="C36" s="22"/>
      <c r="D36" s="24"/>
      <c r="E36" s="30"/>
      <c r="F36" s="24"/>
    </row>
    <row r="37" spans="1:8" s="6" customFormat="1" x14ac:dyDescent="0.2">
      <c r="A37" s="15" t="s">
        <v>18</v>
      </c>
      <c r="B37" s="22"/>
      <c r="C37" s="22"/>
      <c r="D37" s="23"/>
      <c r="E37" s="29"/>
      <c r="F37" s="23"/>
    </row>
    <row r="38" spans="1:8" s="6" customFormat="1" x14ac:dyDescent="0.2">
      <c r="A38" s="9" t="s">
        <v>70</v>
      </c>
      <c r="B38" s="22">
        <f>ROUND(D38*1.043,0)</f>
        <v>455582</v>
      </c>
      <c r="C38" s="22">
        <f t="shared" ref="C38:C41" si="0">H38</f>
        <v>1767964</v>
      </c>
      <c r="D38" s="23">
        <v>436800</v>
      </c>
      <c r="E38" s="28">
        <f>B38/D38-1</f>
        <v>4.2999084249084163E-2</v>
      </c>
      <c r="F38" s="23">
        <v>420000</v>
      </c>
      <c r="G38" s="23">
        <f t="shared" ref="G38:G41" si="1">B38</f>
        <v>455582</v>
      </c>
      <c r="H38" s="23">
        <f t="shared" ref="H38:H41" si="2">F38+D38+G38*2</f>
        <v>1767964</v>
      </c>
    </row>
    <row r="39" spans="1:8" s="6" customFormat="1" x14ac:dyDescent="0.2">
      <c r="A39" s="9" t="s">
        <v>71</v>
      </c>
      <c r="B39" s="22">
        <f>ROUND(D39*1.043,0)</f>
        <v>401346</v>
      </c>
      <c r="C39" s="22">
        <f t="shared" si="0"/>
        <v>1557492</v>
      </c>
      <c r="D39" s="23">
        <v>384800</v>
      </c>
      <c r="E39" s="28">
        <f>B39/D39-1</f>
        <v>4.2998960498960459E-2</v>
      </c>
      <c r="F39" s="23">
        <v>370000</v>
      </c>
      <c r="G39" s="23">
        <f t="shared" si="1"/>
        <v>401346</v>
      </c>
      <c r="H39" s="23">
        <f t="shared" si="2"/>
        <v>1557492</v>
      </c>
    </row>
    <row r="40" spans="1:8" s="6" customFormat="1" ht="31.5" x14ac:dyDescent="0.2">
      <c r="A40" s="9" t="s">
        <v>72</v>
      </c>
      <c r="B40" s="22">
        <f>ROUND(D40*1.043,0)</f>
        <v>455582</v>
      </c>
      <c r="C40" s="22">
        <f t="shared" si="0"/>
        <v>1767964</v>
      </c>
      <c r="D40" s="23">
        <v>436800</v>
      </c>
      <c r="E40" s="28">
        <f>B40/D40-1</f>
        <v>4.2999084249084163E-2</v>
      </c>
      <c r="F40" s="23">
        <v>420000</v>
      </c>
      <c r="G40" s="23">
        <f t="shared" si="1"/>
        <v>455582</v>
      </c>
      <c r="H40" s="23">
        <f t="shared" si="2"/>
        <v>1767964</v>
      </c>
    </row>
    <row r="41" spans="1:8" s="6" customFormat="1" ht="31.5" x14ac:dyDescent="0.2">
      <c r="A41" s="9" t="s">
        <v>19</v>
      </c>
      <c r="B41" s="22">
        <f>ROUND(D41*1.043,0)</f>
        <v>515242</v>
      </c>
      <c r="C41" s="22">
        <f t="shared" si="0"/>
        <v>1999484</v>
      </c>
      <c r="D41" s="23">
        <v>494000</v>
      </c>
      <c r="E41" s="28">
        <f>B41/D41-1</f>
        <v>4.2999999999999927E-2</v>
      </c>
      <c r="F41" s="23">
        <v>475000</v>
      </c>
      <c r="G41" s="23">
        <f t="shared" si="1"/>
        <v>515242</v>
      </c>
      <c r="H41" s="23">
        <f t="shared" si="2"/>
        <v>1999484</v>
      </c>
    </row>
    <row r="42" spans="1:8" s="6" customFormat="1" x14ac:dyDescent="0.2">
      <c r="A42" s="8" t="s">
        <v>20</v>
      </c>
      <c r="B42" s="22"/>
      <c r="C42" s="22"/>
      <c r="D42" s="23"/>
      <c r="E42" s="29"/>
      <c r="F42" s="23"/>
    </row>
    <row r="43" spans="1:8" s="6" customFormat="1" x14ac:dyDescent="0.2">
      <c r="A43" s="9" t="s">
        <v>83</v>
      </c>
      <c r="B43" s="22">
        <f>ROUND(D43*1.043,0)</f>
        <v>455582</v>
      </c>
      <c r="C43" s="22">
        <f t="shared" ref="C43:C45" si="3">H43</f>
        <v>1767964</v>
      </c>
      <c r="D43" s="23">
        <v>436800</v>
      </c>
      <c r="E43" s="28">
        <f>B43/D43-1</f>
        <v>4.2999084249084163E-2</v>
      </c>
      <c r="F43" s="23">
        <v>420000</v>
      </c>
      <c r="G43" s="23">
        <f t="shared" ref="G43:G45" si="4">B43</f>
        <v>455582</v>
      </c>
      <c r="H43" s="23">
        <f t="shared" ref="H43:H45" si="5">F43+D43+G43*2</f>
        <v>1767964</v>
      </c>
    </row>
    <row r="44" spans="1:8" s="6" customFormat="1" ht="31.5" x14ac:dyDescent="0.2">
      <c r="A44" s="9" t="s">
        <v>84</v>
      </c>
      <c r="B44" s="22">
        <f>ROUND(D44*1.043,0)</f>
        <v>455582</v>
      </c>
      <c r="C44" s="22">
        <f t="shared" si="3"/>
        <v>1767964</v>
      </c>
      <c r="D44" s="23">
        <v>436800</v>
      </c>
      <c r="E44" s="28">
        <f>B44/D44-1</f>
        <v>4.2999084249084163E-2</v>
      </c>
      <c r="F44" s="23">
        <v>420000</v>
      </c>
      <c r="G44" s="23">
        <f t="shared" si="4"/>
        <v>455582</v>
      </c>
      <c r="H44" s="23">
        <f t="shared" si="5"/>
        <v>1767964</v>
      </c>
    </row>
    <row r="45" spans="1:8" s="6" customFormat="1" ht="31.5" x14ac:dyDescent="0.2">
      <c r="A45" s="9" t="s">
        <v>54</v>
      </c>
      <c r="B45" s="22">
        <f>ROUND(D45*1.043,0)</f>
        <v>433888</v>
      </c>
      <c r="C45" s="22">
        <f t="shared" si="3"/>
        <v>1683776</v>
      </c>
      <c r="D45" s="23">
        <v>416000</v>
      </c>
      <c r="E45" s="28">
        <f>B45/D45-1</f>
        <v>4.2999999999999927E-2</v>
      </c>
      <c r="F45" s="23">
        <v>400000</v>
      </c>
      <c r="G45" s="23">
        <f t="shared" si="4"/>
        <v>433888</v>
      </c>
      <c r="H45" s="23">
        <f t="shared" si="5"/>
        <v>1683776</v>
      </c>
    </row>
    <row r="46" spans="1:8" s="6" customFormat="1" ht="31.5" x14ac:dyDescent="0.2">
      <c r="A46" s="8" t="s">
        <v>21</v>
      </c>
      <c r="B46" s="22"/>
      <c r="C46" s="22"/>
      <c r="D46" s="23"/>
      <c r="E46" s="29"/>
      <c r="F46" s="23"/>
    </row>
    <row r="47" spans="1:8" s="6" customFormat="1" ht="31.5" x14ac:dyDescent="0.2">
      <c r="A47" s="9" t="s">
        <v>53</v>
      </c>
      <c r="B47" s="22">
        <f>ROUND(D47*1.043,0)</f>
        <v>412194</v>
      </c>
      <c r="C47" s="22">
        <f>H47</f>
        <v>1599588</v>
      </c>
      <c r="D47" s="23">
        <v>395200</v>
      </c>
      <c r="E47" s="28">
        <f>B47/D47-1</f>
        <v>4.3001012145748918E-2</v>
      </c>
      <c r="F47" s="23">
        <v>380000</v>
      </c>
      <c r="G47" s="23">
        <f>B47</f>
        <v>412194</v>
      </c>
      <c r="H47" s="23">
        <f>F47+D47+G47*2</f>
        <v>1599588</v>
      </c>
    </row>
    <row r="48" spans="1:8" s="6" customFormat="1" ht="24" customHeight="1" x14ac:dyDescent="0.2">
      <c r="A48" s="8" t="s">
        <v>22</v>
      </c>
      <c r="B48" s="22"/>
      <c r="C48" s="22"/>
      <c r="D48" s="23"/>
      <c r="E48" s="29"/>
      <c r="F48" s="23"/>
    </row>
    <row r="49" spans="1:8" s="6" customFormat="1" x14ac:dyDescent="0.2">
      <c r="A49" s="9" t="s">
        <v>55</v>
      </c>
      <c r="B49" s="22">
        <f>ROUND(D49*1.043,0)</f>
        <v>455582</v>
      </c>
      <c r="C49" s="22">
        <f>H49</f>
        <v>1767964</v>
      </c>
      <c r="D49" s="23">
        <v>436800</v>
      </c>
      <c r="E49" s="28">
        <f>B49/D49-1</f>
        <v>4.2999084249084163E-2</v>
      </c>
      <c r="F49" s="23">
        <v>420000</v>
      </c>
      <c r="G49" s="23">
        <f>B49</f>
        <v>455582</v>
      </c>
      <c r="H49" s="23">
        <f>F49+D49+G49*2</f>
        <v>1767964</v>
      </c>
    </row>
    <row r="50" spans="1:8" s="7" customFormat="1" ht="24" customHeight="1" x14ac:dyDescent="0.2">
      <c r="A50" s="19" t="s">
        <v>23</v>
      </c>
      <c r="B50" s="22"/>
      <c r="C50" s="22"/>
      <c r="D50" s="24"/>
      <c r="E50" s="30"/>
      <c r="F50" s="24"/>
    </row>
    <row r="51" spans="1:8" s="6" customFormat="1" x14ac:dyDescent="0.2">
      <c r="A51" s="8" t="s">
        <v>24</v>
      </c>
      <c r="B51" s="22"/>
      <c r="C51" s="22"/>
      <c r="D51" s="23"/>
      <c r="E51" s="29"/>
      <c r="F51" s="23"/>
    </row>
    <row r="52" spans="1:8" s="6" customFormat="1" x14ac:dyDescent="0.2">
      <c r="A52" s="9" t="s">
        <v>56</v>
      </c>
      <c r="B52" s="22">
        <f>ROUND(D52*1.043,0)</f>
        <v>325416</v>
      </c>
      <c r="C52" s="22">
        <f>H52</f>
        <v>1262832</v>
      </c>
      <c r="D52" s="23">
        <v>312000</v>
      </c>
      <c r="E52" s="28">
        <f>B52/D52-1</f>
        <v>4.2999999999999927E-2</v>
      </c>
      <c r="F52" s="23">
        <v>300000</v>
      </c>
      <c r="G52" s="23">
        <f>B52</f>
        <v>325416</v>
      </c>
      <c r="H52" s="23">
        <f>F52+D52+G52*2</f>
        <v>1262832</v>
      </c>
    </row>
    <row r="53" spans="1:8" s="7" customFormat="1" ht="24" customHeight="1" x14ac:dyDescent="0.2">
      <c r="A53" s="19" t="s">
        <v>25</v>
      </c>
      <c r="B53" s="22"/>
      <c r="C53" s="22"/>
      <c r="D53" s="24"/>
      <c r="E53" s="30"/>
      <c r="F53" s="24"/>
    </row>
    <row r="54" spans="1:8" s="6" customFormat="1" x14ac:dyDescent="0.2">
      <c r="A54" s="8" t="s">
        <v>26</v>
      </c>
      <c r="B54" s="22"/>
      <c r="C54" s="22"/>
      <c r="D54" s="23"/>
      <c r="E54" s="29"/>
      <c r="F54" s="23"/>
    </row>
    <row r="55" spans="1:8" s="6" customFormat="1" x14ac:dyDescent="0.2">
      <c r="A55" s="9" t="s">
        <v>27</v>
      </c>
      <c r="B55" s="22">
        <f>ROUND(D55*1.043,0)</f>
        <v>401346</v>
      </c>
      <c r="C55" s="22">
        <f t="shared" ref="C55:C56" si="6">H55</f>
        <v>1557492</v>
      </c>
      <c r="D55" s="23">
        <v>384800</v>
      </c>
      <c r="E55" s="28">
        <f>B55/D55-1</f>
        <v>4.2998960498960459E-2</v>
      </c>
      <c r="F55" s="23">
        <v>370000</v>
      </c>
      <c r="G55" s="23">
        <f t="shared" ref="G55:G56" si="7">B55</f>
        <v>401346</v>
      </c>
      <c r="H55" s="23">
        <f t="shared" ref="H55:H56" si="8">F55+D55+G55*2</f>
        <v>1557492</v>
      </c>
    </row>
    <row r="56" spans="1:8" s="6" customFormat="1" x14ac:dyDescent="0.2">
      <c r="A56" s="9" t="s">
        <v>85</v>
      </c>
      <c r="B56" s="22">
        <f>ROUND(D56*1.043,0)</f>
        <v>488124</v>
      </c>
      <c r="C56" s="22">
        <f t="shared" si="6"/>
        <v>1894248</v>
      </c>
      <c r="D56" s="23">
        <v>468000</v>
      </c>
      <c r="E56" s="28">
        <f>B56/D56-1</f>
        <v>4.2999999999999927E-2</v>
      </c>
      <c r="F56" s="23">
        <v>450000</v>
      </c>
      <c r="G56" s="23">
        <f t="shared" si="7"/>
        <v>488124</v>
      </c>
      <c r="H56" s="23">
        <f t="shared" si="8"/>
        <v>1894248</v>
      </c>
    </row>
    <row r="57" spans="1:8" s="7" customFormat="1" ht="24" customHeight="1" x14ac:dyDescent="0.2">
      <c r="A57" s="19" t="s">
        <v>28</v>
      </c>
      <c r="B57" s="22"/>
      <c r="C57" s="22"/>
      <c r="D57" s="24"/>
      <c r="E57" s="30"/>
      <c r="F57" s="24"/>
    </row>
    <row r="58" spans="1:8" s="6" customFormat="1" x14ac:dyDescent="0.2">
      <c r="A58" s="8" t="s">
        <v>29</v>
      </c>
      <c r="B58" s="22"/>
      <c r="C58" s="22"/>
      <c r="D58" s="23"/>
      <c r="E58" s="29"/>
      <c r="F58" s="23"/>
    </row>
    <row r="59" spans="1:8" s="6" customFormat="1" x14ac:dyDescent="0.2">
      <c r="A59" s="9" t="s">
        <v>57</v>
      </c>
      <c r="B59" s="22">
        <f>ROUND(D59*1.043,0)</f>
        <v>325416</v>
      </c>
      <c r="C59" s="22">
        <f>H59</f>
        <v>1262832</v>
      </c>
      <c r="D59" s="23">
        <v>312000</v>
      </c>
      <c r="E59" s="28">
        <f>B59/D59-1</f>
        <v>4.2999999999999927E-2</v>
      </c>
      <c r="F59" s="23">
        <v>300000</v>
      </c>
      <c r="G59" s="23">
        <f>B59</f>
        <v>325416</v>
      </c>
      <c r="H59" s="23">
        <f>F59+D59+G59*2</f>
        <v>1262832</v>
      </c>
    </row>
    <row r="60" spans="1:8" s="6" customFormat="1" ht="31.5" x14ac:dyDescent="0.2">
      <c r="A60" s="8" t="s">
        <v>30</v>
      </c>
      <c r="B60" s="22"/>
      <c r="C60" s="22"/>
      <c r="D60" s="23"/>
      <c r="E60" s="29"/>
      <c r="F60" s="23"/>
    </row>
    <row r="61" spans="1:8" s="6" customFormat="1" ht="31.5" x14ac:dyDescent="0.2">
      <c r="A61" s="9" t="s">
        <v>31</v>
      </c>
      <c r="B61" s="22">
        <f>ROUND(D61*1.043,0)</f>
        <v>477277</v>
      </c>
      <c r="C61" s="22">
        <f t="shared" ref="C61:C62" si="9">H61</f>
        <v>1852154</v>
      </c>
      <c r="D61" s="23">
        <v>457600</v>
      </c>
      <c r="E61" s="28">
        <f>B61/D61-1</f>
        <v>4.3000437062937102E-2</v>
      </c>
      <c r="F61" s="23">
        <v>440000</v>
      </c>
      <c r="G61" s="23">
        <f t="shared" ref="G61:G62" si="10">B61</f>
        <v>477277</v>
      </c>
      <c r="H61" s="23">
        <f t="shared" ref="H61:H62" si="11">F61+D61+G61*2</f>
        <v>1852154</v>
      </c>
    </row>
    <row r="62" spans="1:8" s="6" customFormat="1" ht="31.5" x14ac:dyDescent="0.2">
      <c r="A62" s="9" t="s">
        <v>79</v>
      </c>
      <c r="B62" s="22">
        <f>ROUND(D62*1.043,0)</f>
        <v>634561</v>
      </c>
      <c r="C62" s="22">
        <f t="shared" si="9"/>
        <v>2462522</v>
      </c>
      <c r="D62" s="23">
        <v>608400</v>
      </c>
      <c r="E62" s="28">
        <f>B62/D62-1</f>
        <v>4.2999671268902029E-2</v>
      </c>
      <c r="F62" s="23">
        <v>585000</v>
      </c>
      <c r="G62" s="23">
        <f t="shared" si="10"/>
        <v>634561</v>
      </c>
      <c r="H62" s="23">
        <f t="shared" si="11"/>
        <v>2462522</v>
      </c>
    </row>
    <row r="63" spans="1:8" s="6" customFormat="1" ht="37.5" x14ac:dyDescent="0.2">
      <c r="A63" s="16" t="s">
        <v>32</v>
      </c>
      <c r="B63" s="22"/>
      <c r="C63" s="22"/>
      <c r="D63" s="23"/>
      <c r="E63" s="29"/>
      <c r="F63" s="23"/>
    </row>
    <row r="64" spans="1:8" s="6" customFormat="1" ht="31.5" x14ac:dyDescent="0.2">
      <c r="A64" s="8" t="s">
        <v>33</v>
      </c>
      <c r="B64" s="22"/>
      <c r="C64" s="22"/>
      <c r="D64" s="23"/>
      <c r="E64" s="29"/>
      <c r="F64" s="23"/>
    </row>
    <row r="65" spans="1:8" s="6" customFormat="1" ht="31.5" x14ac:dyDescent="0.2">
      <c r="A65" s="9" t="s">
        <v>34</v>
      </c>
      <c r="B65" s="22">
        <f>ROUND(D65*1.043,0)</f>
        <v>401346</v>
      </c>
      <c r="C65" s="22">
        <f>H65</f>
        <v>1557492</v>
      </c>
      <c r="D65" s="23">
        <v>384800</v>
      </c>
      <c r="E65" s="28">
        <f>B65/D65-1</f>
        <v>4.2998960498960459E-2</v>
      </c>
      <c r="F65" s="23">
        <v>370000</v>
      </c>
      <c r="G65" s="23">
        <f>B65</f>
        <v>401346</v>
      </c>
      <c r="H65" s="23">
        <f>F65+D65+G65*2</f>
        <v>1557492</v>
      </c>
    </row>
    <row r="66" spans="1:8" s="6" customFormat="1" x14ac:dyDescent="0.2">
      <c r="A66" s="8" t="s">
        <v>35</v>
      </c>
      <c r="B66" s="22"/>
      <c r="C66" s="22"/>
      <c r="D66" s="23"/>
      <c r="E66" s="29"/>
      <c r="F66" s="23"/>
    </row>
    <row r="67" spans="1:8" s="6" customFormat="1" x14ac:dyDescent="0.2">
      <c r="A67" s="9" t="s">
        <v>36</v>
      </c>
      <c r="B67" s="22">
        <f>ROUND(D67*1.043,0)</f>
        <v>325416</v>
      </c>
      <c r="C67" s="22">
        <f>H67</f>
        <v>1262832</v>
      </c>
      <c r="D67" s="23">
        <v>312000</v>
      </c>
      <c r="E67" s="28">
        <f>B67/D67-1</f>
        <v>4.2999999999999927E-2</v>
      </c>
      <c r="F67" s="23">
        <v>300000</v>
      </c>
      <c r="G67" s="23">
        <f>B67</f>
        <v>325416</v>
      </c>
      <c r="H67" s="23">
        <f>F67+D67+G67*2</f>
        <v>1262832</v>
      </c>
    </row>
    <row r="68" spans="1:8" s="6" customFormat="1" x14ac:dyDescent="0.2">
      <c r="A68" s="8" t="s">
        <v>75</v>
      </c>
      <c r="B68" s="22"/>
      <c r="C68" s="22"/>
      <c r="D68" s="23"/>
      <c r="E68" s="29"/>
      <c r="F68" s="23"/>
    </row>
    <row r="69" spans="1:8" s="6" customFormat="1" ht="31.5" x14ac:dyDescent="0.2">
      <c r="A69" s="9" t="s">
        <v>76</v>
      </c>
      <c r="B69" s="22">
        <f>ROUND(D69*1.043,0)</f>
        <v>325416</v>
      </c>
      <c r="C69" s="22">
        <f>H69</f>
        <v>1262832</v>
      </c>
      <c r="D69" s="23">
        <v>312000</v>
      </c>
      <c r="E69" s="28">
        <f>B69/D69-1</f>
        <v>4.2999999999999927E-2</v>
      </c>
      <c r="F69" s="23">
        <v>300000</v>
      </c>
      <c r="G69" s="23">
        <f>B69</f>
        <v>325416</v>
      </c>
      <c r="H69" s="23">
        <f>F69+D69+G69*2</f>
        <v>1262832</v>
      </c>
    </row>
    <row r="70" spans="1:8" s="7" customFormat="1" ht="24" customHeight="1" x14ac:dyDescent="0.2">
      <c r="A70" s="19" t="s">
        <v>37</v>
      </c>
      <c r="B70" s="22"/>
      <c r="C70" s="22"/>
      <c r="D70" s="24"/>
      <c r="E70" s="30"/>
      <c r="F70" s="24"/>
    </row>
    <row r="71" spans="1:8" s="6" customFormat="1" x14ac:dyDescent="0.2">
      <c r="A71" s="8" t="s">
        <v>38</v>
      </c>
      <c r="B71" s="22"/>
      <c r="C71" s="22"/>
      <c r="D71" s="23"/>
      <c r="E71" s="28"/>
      <c r="F71" s="23"/>
    </row>
    <row r="72" spans="1:8" x14ac:dyDescent="0.2">
      <c r="A72" s="9" t="s">
        <v>59</v>
      </c>
      <c r="B72" s="22">
        <f>ROUND(D72*1.043,0)</f>
        <v>325416</v>
      </c>
      <c r="C72" s="22">
        <f>H72</f>
        <v>1262832</v>
      </c>
      <c r="D72" s="23">
        <v>312000</v>
      </c>
      <c r="E72" s="28">
        <f>B72/D72-1</f>
        <v>4.2999999999999927E-2</v>
      </c>
      <c r="F72" s="23">
        <v>300000</v>
      </c>
      <c r="G72" s="23">
        <f>B72</f>
        <v>325416</v>
      </c>
      <c r="H72" s="23">
        <f>F72+D72+G72*2</f>
        <v>1262832</v>
      </c>
    </row>
    <row r="73" spans="1:8" s="6" customFormat="1" x14ac:dyDescent="0.2">
      <c r="A73" s="8" t="s">
        <v>77</v>
      </c>
      <c r="B73" s="22"/>
      <c r="C73" s="22"/>
      <c r="D73" s="23"/>
      <c r="E73" s="29"/>
      <c r="F73" s="23"/>
    </row>
    <row r="74" spans="1:8" s="6" customFormat="1" ht="31.5" x14ac:dyDescent="0.2">
      <c r="A74" s="9" t="s">
        <v>78</v>
      </c>
      <c r="B74" s="22">
        <f>ROUND(D74*1.043,0)</f>
        <v>325416</v>
      </c>
      <c r="C74" s="22">
        <f>H74</f>
        <v>1262832</v>
      </c>
      <c r="D74" s="23">
        <v>312000</v>
      </c>
      <c r="E74" s="28">
        <f>B74/D74-1</f>
        <v>4.2999999999999927E-2</v>
      </c>
      <c r="F74" s="23">
        <v>300000</v>
      </c>
      <c r="G74" s="23">
        <f>B74</f>
        <v>325416</v>
      </c>
      <c r="H74" s="23">
        <f>F74+D74+G74*2</f>
        <v>1262832</v>
      </c>
    </row>
    <row r="75" spans="1:8" ht="31.5" x14ac:dyDescent="0.2">
      <c r="A75" s="8" t="s">
        <v>39</v>
      </c>
      <c r="B75" s="22"/>
      <c r="C75" s="22"/>
      <c r="D75" s="23"/>
      <c r="E75" s="26"/>
      <c r="F75" s="23"/>
    </row>
    <row r="76" spans="1:8" ht="31.5" x14ac:dyDescent="0.2">
      <c r="A76" s="9" t="s">
        <v>73</v>
      </c>
      <c r="B76" s="22">
        <f>ROUND(D76*1.043,0)</f>
        <v>325416</v>
      </c>
      <c r="C76" s="22">
        <f>H76</f>
        <v>1262832</v>
      </c>
      <c r="D76" s="23">
        <v>312000</v>
      </c>
      <c r="E76" s="25">
        <f>B76/D76-1</f>
        <v>4.2999999999999927E-2</v>
      </c>
      <c r="F76" s="23">
        <v>300000</v>
      </c>
      <c r="G76" s="23">
        <f>B76</f>
        <v>325416</v>
      </c>
      <c r="H76" s="23">
        <f>F76+D76+G76*2</f>
        <v>1262832</v>
      </c>
    </row>
    <row r="77" spans="1:8" s="7" customFormat="1" ht="24" customHeight="1" x14ac:dyDescent="0.2">
      <c r="A77" s="19" t="s">
        <v>40</v>
      </c>
      <c r="B77" s="22"/>
      <c r="C77" s="22"/>
      <c r="D77" s="24"/>
      <c r="E77" s="27"/>
      <c r="F77" s="24"/>
    </row>
    <row r="78" spans="1:8" x14ac:dyDescent="0.25">
      <c r="A78" s="13" t="s">
        <v>41</v>
      </c>
      <c r="B78" s="22"/>
      <c r="C78" s="22"/>
      <c r="D78" s="23"/>
      <c r="E78" s="26"/>
      <c r="F78" s="23"/>
    </row>
    <row r="79" spans="1:8" x14ac:dyDescent="0.2">
      <c r="A79" s="9" t="s">
        <v>60</v>
      </c>
      <c r="B79" s="22">
        <f>ROUND(D79*1.043,0)</f>
        <v>282027</v>
      </c>
      <c r="C79" s="22">
        <f>H79</f>
        <v>1094454</v>
      </c>
      <c r="D79" s="23">
        <v>270400</v>
      </c>
      <c r="E79" s="25">
        <f>B79/D79-1</f>
        <v>4.2999260355029545E-2</v>
      </c>
      <c r="F79" s="23">
        <v>260000</v>
      </c>
      <c r="G79" s="23">
        <f>B79</f>
        <v>282027</v>
      </c>
      <c r="H79" s="23">
        <f>F79+D79+G79*2</f>
        <v>1094454</v>
      </c>
    </row>
    <row r="80" spans="1:8" s="7" customFormat="1" ht="24" customHeight="1" x14ac:dyDescent="0.2">
      <c r="A80" s="19" t="s">
        <v>42</v>
      </c>
      <c r="B80" s="22"/>
      <c r="C80" s="22"/>
      <c r="D80" s="24"/>
      <c r="E80" s="25"/>
      <c r="F80" s="24"/>
    </row>
    <row r="81" spans="1:8" x14ac:dyDescent="0.2">
      <c r="A81" s="8" t="s">
        <v>43</v>
      </c>
      <c r="B81" s="22"/>
      <c r="C81" s="22"/>
      <c r="D81" s="23"/>
      <c r="E81" s="25"/>
      <c r="F81" s="23"/>
    </row>
    <row r="82" spans="1:8" x14ac:dyDescent="0.2">
      <c r="A82" s="9" t="s">
        <v>61</v>
      </c>
      <c r="B82" s="22">
        <f>ROUND(D82*1.043,0)</f>
        <v>282027</v>
      </c>
      <c r="C82" s="22">
        <f>H82</f>
        <v>1094454</v>
      </c>
      <c r="D82" s="23">
        <v>270400</v>
      </c>
      <c r="E82" s="25">
        <f>B82/D82-1</f>
        <v>4.2999260355029545E-2</v>
      </c>
      <c r="F82" s="23">
        <v>260000</v>
      </c>
      <c r="G82" s="23">
        <f>B82</f>
        <v>282027</v>
      </c>
      <c r="H82" s="23">
        <f>F82+D82+G82*2</f>
        <v>1094454</v>
      </c>
    </row>
    <row r="83" spans="1:8" s="7" customFormat="1" ht="24" customHeight="1" x14ac:dyDescent="0.2">
      <c r="A83" s="19" t="s">
        <v>44</v>
      </c>
      <c r="B83" s="22"/>
      <c r="C83" s="22"/>
      <c r="D83" s="24"/>
      <c r="E83" s="25"/>
      <c r="F83" s="24"/>
    </row>
    <row r="84" spans="1:8" ht="15" customHeight="1" x14ac:dyDescent="0.2">
      <c r="A84" s="8" t="s">
        <v>45</v>
      </c>
      <c r="B84" s="22"/>
      <c r="C84" s="22"/>
      <c r="D84" s="23"/>
      <c r="E84" s="25"/>
      <c r="F84" s="23"/>
    </row>
    <row r="85" spans="1:8" x14ac:dyDescent="0.2">
      <c r="A85" s="9" t="s">
        <v>74</v>
      </c>
      <c r="B85" s="22">
        <f>ROUND(D85*1.043,0)</f>
        <v>325416</v>
      </c>
      <c r="C85" s="22">
        <f>H85</f>
        <v>1262832</v>
      </c>
      <c r="D85" s="23">
        <v>312000</v>
      </c>
      <c r="E85" s="25">
        <f>B85/D85-1</f>
        <v>4.2999999999999927E-2</v>
      </c>
      <c r="F85" s="23">
        <v>300000</v>
      </c>
      <c r="G85" s="23">
        <f>B85</f>
        <v>325416</v>
      </c>
      <c r="H85" s="23">
        <f>F85+D85+G85*2</f>
        <v>1262832</v>
      </c>
    </row>
    <row r="86" spans="1:8" s="7" customFormat="1" ht="37.5" x14ac:dyDescent="0.2">
      <c r="A86" s="19" t="s">
        <v>46</v>
      </c>
      <c r="B86" s="22"/>
      <c r="C86" s="22"/>
      <c r="D86" s="24"/>
      <c r="E86" s="25"/>
      <c r="F86" s="24"/>
    </row>
    <row r="87" spans="1:8" x14ac:dyDescent="0.2">
      <c r="A87" s="8" t="s">
        <v>47</v>
      </c>
      <c r="B87" s="22"/>
      <c r="C87" s="22"/>
      <c r="D87" s="23"/>
      <c r="E87" s="25"/>
      <c r="F87" s="23"/>
    </row>
    <row r="88" spans="1:8" x14ac:dyDescent="0.2">
      <c r="A88" s="9" t="s">
        <v>62</v>
      </c>
      <c r="B88" s="22">
        <f>ROUND(D88*1.043,0)</f>
        <v>282027</v>
      </c>
      <c r="C88" s="22">
        <f>H88</f>
        <v>1094454</v>
      </c>
      <c r="D88" s="23">
        <v>270400</v>
      </c>
      <c r="E88" s="25">
        <f>B88/D88-1</f>
        <v>4.2999260355029545E-2</v>
      </c>
      <c r="F88" s="23">
        <v>260000</v>
      </c>
      <c r="G88" s="23">
        <f>B88</f>
        <v>282027</v>
      </c>
      <c r="H88" s="23">
        <f>F88+D88+G88*2</f>
        <v>1094454</v>
      </c>
    </row>
    <row r="89" spans="1:8" s="7" customFormat="1" ht="37.5" x14ac:dyDescent="0.2">
      <c r="A89" s="19" t="s">
        <v>48</v>
      </c>
      <c r="B89" s="22"/>
      <c r="C89" s="22"/>
      <c r="D89" s="24"/>
      <c r="E89" s="25"/>
      <c r="F89" s="24"/>
    </row>
    <row r="90" spans="1:8" x14ac:dyDescent="0.2">
      <c r="A90" s="8" t="s">
        <v>49</v>
      </c>
      <c r="B90" s="22"/>
      <c r="C90" s="22"/>
      <c r="D90" s="23"/>
      <c r="E90" s="25"/>
      <c r="F90" s="23"/>
    </row>
    <row r="91" spans="1:8" x14ac:dyDescent="0.2">
      <c r="A91" s="9" t="s">
        <v>50</v>
      </c>
      <c r="B91" s="22">
        <f>ROUND(D91*1.043,0)</f>
        <v>379652</v>
      </c>
      <c r="C91" s="22">
        <f t="shared" ref="C91:C92" si="12">H91</f>
        <v>1473304</v>
      </c>
      <c r="D91" s="23">
        <v>364000</v>
      </c>
      <c r="E91" s="25">
        <f>B91/D91-1</f>
        <v>4.2999999999999927E-2</v>
      </c>
      <c r="F91" s="23">
        <v>350000</v>
      </c>
      <c r="G91" s="23">
        <f t="shared" ref="G91:G92" si="13">B91</f>
        <v>379652</v>
      </c>
      <c r="H91" s="23">
        <f t="shared" ref="H91:H92" si="14">F91+D91+G91*2</f>
        <v>1473304</v>
      </c>
    </row>
    <row r="92" spans="1:8" s="6" customFormat="1" x14ac:dyDescent="0.2">
      <c r="A92" s="9" t="s">
        <v>86</v>
      </c>
      <c r="B92" s="22">
        <f>ROUND(D92*1.043,0)</f>
        <v>325416</v>
      </c>
      <c r="C92" s="22">
        <f t="shared" si="12"/>
        <v>1262832</v>
      </c>
      <c r="D92" s="23">
        <v>312000</v>
      </c>
      <c r="E92" s="25">
        <f>B92/D92-1</f>
        <v>4.2999999999999927E-2</v>
      </c>
      <c r="F92" s="23">
        <v>300000</v>
      </c>
      <c r="G92" s="23">
        <f t="shared" si="13"/>
        <v>325416</v>
      </c>
      <c r="H92" s="23">
        <f t="shared" si="14"/>
        <v>1262832</v>
      </c>
    </row>
    <row r="93" spans="1:8" s="6" customFormat="1" ht="18.75" x14ac:dyDescent="0.2">
      <c r="A93" s="19" t="s">
        <v>90</v>
      </c>
      <c r="B93" s="22"/>
      <c r="C93" s="22"/>
      <c r="D93" s="23"/>
      <c r="E93" s="28"/>
      <c r="F93" s="23"/>
    </row>
    <row r="94" spans="1:8" s="6" customFormat="1" ht="31.5" x14ac:dyDescent="0.25">
      <c r="A94" s="13" t="s">
        <v>91</v>
      </c>
      <c r="B94" s="22"/>
      <c r="C94" s="22"/>
      <c r="D94" s="23"/>
      <c r="E94" s="29"/>
      <c r="F94" s="23"/>
    </row>
    <row r="95" spans="1:8" s="6" customFormat="1" ht="31.5" x14ac:dyDescent="0.2">
      <c r="A95" s="9" t="s">
        <v>58</v>
      </c>
      <c r="B95" s="22">
        <f>ROUND(D95*1.043,0)</f>
        <v>433888</v>
      </c>
      <c r="C95" s="22">
        <f>H95</f>
        <v>1683776</v>
      </c>
      <c r="D95" s="23">
        <v>416000</v>
      </c>
      <c r="E95" s="28">
        <f>B95/D95-1</f>
        <v>4.2999999999999927E-2</v>
      </c>
      <c r="F95" s="23">
        <v>400000</v>
      </c>
      <c r="G95" s="23">
        <f>B95</f>
        <v>433888</v>
      </c>
      <c r="H95" s="23">
        <f>F95+D95+G95*2</f>
        <v>1683776</v>
      </c>
    </row>
    <row r="96" spans="1:8" x14ac:dyDescent="0.2">
      <c r="E96" s="26"/>
    </row>
    <row r="98" spans="1:3" x14ac:dyDescent="0.2">
      <c r="A98" s="6" t="s">
        <v>63</v>
      </c>
      <c r="B98" s="35" t="s">
        <v>64</v>
      </c>
      <c r="C98" s="35"/>
    </row>
  </sheetData>
  <mergeCells count="5">
    <mergeCell ref="B1:C1"/>
    <mergeCell ref="B5:C5"/>
    <mergeCell ref="B3:C3"/>
    <mergeCell ref="B98:C98"/>
    <mergeCell ref="A7:C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Рябушкина Н.В.</cp:lastModifiedBy>
  <cp:lastPrinted>2015-05-18T12:01:25Z</cp:lastPrinted>
  <dcterms:created xsi:type="dcterms:W3CDTF">2014-07-07T15:36:44Z</dcterms:created>
  <dcterms:modified xsi:type="dcterms:W3CDTF">2019-04-30T09:29:10Z</dcterms:modified>
</cp:coreProperties>
</file>