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3250" windowHeight="12525"/>
  </bookViews>
  <sheets>
    <sheet name="Приложение 3" sheetId="1" r:id="rId1"/>
  </sheets>
  <definedNames>
    <definedName name="_xlnm.Print_Titles" localSheetId="0">'Приложение 3'!#REF!</definedName>
  </definedNames>
  <calcPr calcId="145621"/>
</workbook>
</file>

<file path=xl/calcChain.xml><?xml version="1.0" encoding="utf-8"?>
<calcChain xmlns="http://schemas.openxmlformats.org/spreadsheetml/2006/main">
  <c r="I26" i="1" l="1"/>
  <c r="C89" i="1"/>
  <c r="C86" i="1"/>
  <c r="C83" i="1"/>
  <c r="C80" i="1"/>
  <c r="C77" i="1"/>
  <c r="C74" i="1"/>
  <c r="C71" i="1"/>
  <c r="C69" i="1"/>
  <c r="C66" i="1"/>
  <c r="C64" i="1"/>
  <c r="C62" i="1"/>
  <c r="C60" i="1"/>
  <c r="C57" i="1"/>
  <c r="C56" i="1"/>
  <c r="C54" i="1"/>
  <c r="C51" i="1"/>
  <c r="C48" i="1"/>
  <c r="C45" i="1"/>
  <c r="C43" i="1"/>
  <c r="C41" i="1"/>
  <c r="C40" i="1"/>
  <c r="C38" i="1"/>
  <c r="C37" i="1"/>
  <c r="C36" i="1"/>
  <c r="C35" i="1"/>
  <c r="C32" i="1"/>
  <c r="C29" i="1"/>
  <c r="C26" i="1"/>
  <c r="C23" i="1"/>
  <c r="C21" i="1"/>
  <c r="C18" i="1"/>
  <c r="C16" i="1"/>
  <c r="C14" i="1"/>
  <c r="H89" i="1"/>
  <c r="I89" i="1" s="1"/>
  <c r="H86" i="1"/>
  <c r="I86" i="1" s="1"/>
  <c r="H83" i="1"/>
  <c r="I83" i="1" s="1"/>
  <c r="I80" i="1"/>
  <c r="H80" i="1"/>
  <c r="H77" i="1"/>
  <c r="I77" i="1" s="1"/>
  <c r="H74" i="1"/>
  <c r="I74" i="1" s="1"/>
  <c r="H71" i="1"/>
  <c r="I71" i="1" s="1"/>
  <c r="I69" i="1"/>
  <c r="H69" i="1"/>
  <c r="I66" i="1"/>
  <c r="H66" i="1"/>
  <c r="H64" i="1"/>
  <c r="I64" i="1" s="1"/>
  <c r="I62" i="1"/>
  <c r="H62" i="1"/>
  <c r="I60" i="1"/>
  <c r="H60" i="1"/>
  <c r="H57" i="1"/>
  <c r="I57" i="1" s="1"/>
  <c r="H56" i="1"/>
  <c r="I56" i="1" s="1"/>
  <c r="H54" i="1"/>
  <c r="I54" i="1" s="1"/>
  <c r="I51" i="1"/>
  <c r="H51" i="1"/>
  <c r="H48" i="1"/>
  <c r="I48" i="1" s="1"/>
  <c r="H45" i="1"/>
  <c r="I45" i="1" s="1"/>
  <c r="I43" i="1"/>
  <c r="H43" i="1"/>
  <c r="I41" i="1"/>
  <c r="H41" i="1"/>
  <c r="I40" i="1"/>
  <c r="H40" i="1"/>
  <c r="H38" i="1"/>
  <c r="I38" i="1" s="1"/>
  <c r="H37" i="1"/>
  <c r="I37" i="1" s="1"/>
  <c r="H36" i="1"/>
  <c r="I36" i="1" s="1"/>
  <c r="H35" i="1"/>
  <c r="I35" i="1" s="1"/>
  <c r="I32" i="1"/>
  <c r="H32" i="1"/>
  <c r="I29" i="1"/>
  <c r="H29" i="1"/>
  <c r="H26" i="1"/>
  <c r="I23" i="1"/>
  <c r="H23" i="1"/>
  <c r="H21" i="1"/>
  <c r="I21" i="1" s="1"/>
  <c r="I18" i="1"/>
  <c r="H18" i="1"/>
  <c r="H16" i="1"/>
  <c r="I16" i="1" s="1"/>
  <c r="I14" i="1"/>
  <c r="H14" i="1" l="1"/>
  <c r="B86" i="1" l="1"/>
  <c r="B83" i="1"/>
  <c r="B80" i="1"/>
  <c r="B77" i="1"/>
  <c r="B74" i="1"/>
  <c r="B71" i="1"/>
  <c r="B69" i="1"/>
  <c r="B66" i="1"/>
  <c r="B64" i="1"/>
  <c r="B62" i="1"/>
  <c r="B60" i="1"/>
  <c r="B57" i="1"/>
  <c r="B56" i="1"/>
  <c r="B54" i="1"/>
  <c r="B89" i="1"/>
  <c r="B51" i="1"/>
  <c r="B48" i="1"/>
  <c r="B45" i="1"/>
  <c r="B43" i="1"/>
  <c r="B41" i="1"/>
  <c r="B40" i="1"/>
  <c r="B38" i="1"/>
  <c r="B37" i="1"/>
  <c r="B36" i="1"/>
  <c r="B35" i="1"/>
  <c r="B32" i="1"/>
  <c r="B29" i="1"/>
  <c r="B26" i="1"/>
  <c r="B23" i="1"/>
  <c r="B21" i="1"/>
  <c r="B18" i="1"/>
  <c r="B16" i="1"/>
  <c r="B14" i="1"/>
  <c r="E86" i="1" l="1"/>
  <c r="E83" i="1"/>
  <c r="E80" i="1"/>
  <c r="E77" i="1"/>
  <c r="E74" i="1"/>
  <c r="E71" i="1"/>
  <c r="E69" i="1"/>
  <c r="E66" i="1"/>
  <c r="E64" i="1"/>
  <c r="E62" i="1"/>
  <c r="E60" i="1"/>
  <c r="E57" i="1"/>
  <c r="E56" i="1"/>
  <c r="E54" i="1"/>
  <c r="E89" i="1"/>
  <c r="E51" i="1"/>
  <c r="E48" i="1"/>
  <c r="E45" i="1"/>
  <c r="E43" i="1"/>
  <c r="E41" i="1"/>
  <c r="E40" i="1"/>
  <c r="E38" i="1"/>
  <c r="E37" i="1"/>
  <c r="E36" i="1"/>
  <c r="E35" i="1"/>
  <c r="E32" i="1"/>
  <c r="E29" i="1"/>
  <c r="E26" i="1"/>
  <c r="E23" i="1"/>
  <c r="E21" i="1"/>
  <c r="E18" i="1"/>
  <c r="E16" i="1"/>
  <c r="E14" i="1"/>
</calcChain>
</file>

<file path=xl/sharedStrings.xml><?xml version="1.0" encoding="utf-8"?>
<sst xmlns="http://schemas.openxmlformats.org/spreadsheetml/2006/main" count="93" uniqueCount="93">
  <si>
    <t>приказом НИУ ВШЭ от______ №________</t>
  </si>
  <si>
    <t>УТВЕРЖДЕНА</t>
  </si>
  <si>
    <t>01.00.00 Математика и механика</t>
  </si>
  <si>
    <t>Направление подготовки 01.03.01 Математика</t>
  </si>
  <si>
    <t xml:space="preserve">Математика (Факультет математики) </t>
  </si>
  <si>
    <t>Направление подготовки 01.03.02 Прикладная математика и информатика</t>
  </si>
  <si>
    <t>Прикладная математика и информатика (Факультет компьютерных наук)</t>
  </si>
  <si>
    <t>Направление подготовки 01.03.04 Прикладная математика</t>
  </si>
  <si>
    <t>09.00.00 Информатика и вычислительная техника</t>
  </si>
  <si>
    <t>Направление подготовки 09.03.01 Информатика и вычислительная техника</t>
  </si>
  <si>
    <t>Направление подготовки 09.03.04 Программная инженерия</t>
  </si>
  <si>
    <t>10.00.00 Информационная безопасность</t>
  </si>
  <si>
    <t xml:space="preserve">Специальность 10.05.01 Компьютерная безопасность </t>
  </si>
  <si>
    <t>11.00.00 Электроника, радиоэлектроника и системы связи</t>
  </si>
  <si>
    <t>Направление подготовки 11.03.02 Инфокоммуникационные технологии и системы связи</t>
  </si>
  <si>
    <t>37.00.00 Психологические науки</t>
  </si>
  <si>
    <t>Направление подготовки 37.03.01 Психология</t>
  </si>
  <si>
    <t>38.00.00 Экономика и управление</t>
  </si>
  <si>
    <t>Направление подготовки 38.03.01 Экономика</t>
  </si>
  <si>
    <t>Мировая экономика (Факультет мировой экономики и мировой политики)</t>
  </si>
  <si>
    <t>Направление подготовки 38.03.02 Менеджмент</t>
  </si>
  <si>
    <t>Направление подготовки 38.03.04 Государственное и муниципальное управление</t>
  </si>
  <si>
    <t>Направление подготовки 38.03.05 Бизнес-информатика</t>
  </si>
  <si>
    <t>39.00.00 Социология и социальная работа</t>
  </si>
  <si>
    <t>Направление подготовки 39.03.01 Социология</t>
  </si>
  <si>
    <t xml:space="preserve"> 40.00.00 Юриспруденция</t>
  </si>
  <si>
    <t>Направление подготовки 40.03.01 Юриспруденция</t>
  </si>
  <si>
    <t xml:space="preserve">Юриспруденция (Факультет права) </t>
  </si>
  <si>
    <t>41.00.00 Политические науки и регионоведение</t>
  </si>
  <si>
    <t>Направление подготовки 41.03.04 Политология</t>
  </si>
  <si>
    <t>Направление подготовки 41.03.05 Международные отношения</t>
  </si>
  <si>
    <t xml:space="preserve">Международные отношения (Факультет мировой экономики и мировой политики) </t>
  </si>
  <si>
    <t>42.00.00 Средства массовой информации и информационно-библиотечное дело</t>
  </si>
  <si>
    <t>Направление подготовки 42.03.01  Реклама и связи с общественностью</t>
  </si>
  <si>
    <t>Реклама и связи с общественностью (Факультет коммуникаций, медиа и дизайна)</t>
  </si>
  <si>
    <t>Направление подготовки 42.03.02 Журналистика</t>
  </si>
  <si>
    <t>Журналистика (Факультет коммуникаций, медиа и дизайна)</t>
  </si>
  <si>
    <t>45.00.00 Языкознание и литературоведение</t>
  </si>
  <si>
    <t>Направление подготовки 45.03.01 Филология</t>
  </si>
  <si>
    <t>Направление подготовки 45.03.03 Фундаментальная и прикладная лингвистика</t>
  </si>
  <si>
    <t>46.00.00 История и археология</t>
  </si>
  <si>
    <t>Направление подготовки 46.03.01 История</t>
  </si>
  <si>
    <t>47.00.00 Философия, этика и религиоведение</t>
  </si>
  <si>
    <t>Направление подготовки 47.03.01 Философия</t>
  </si>
  <si>
    <t>50.00.00 Искусствознание</t>
  </si>
  <si>
    <t>Направление подготовки 50.03.03 История искусств</t>
  </si>
  <si>
    <t>51.00.00 Культуроведение и социокультурные проекты</t>
  </si>
  <si>
    <t>Направление подготовки 51.03.01 Культурология</t>
  </si>
  <si>
    <t>54.00.00 Изобразительное искусство и прикладные виды искусств</t>
  </si>
  <si>
    <t>Направление подготовки 54.03.01 Дизайн</t>
  </si>
  <si>
    <t>Дизайн (Факультет коммуникаций, медиа и дизайна)</t>
  </si>
  <si>
    <t>Программная инженерия (Факультет компьютерных наук)</t>
  </si>
  <si>
    <t xml:space="preserve">Психология (Факультет социальных наук) </t>
  </si>
  <si>
    <t xml:space="preserve">Менеджмент (Факультет бизнеса и менеджмента) </t>
  </si>
  <si>
    <t>Государственное и муниципальное управление (Факультет социальных наук)</t>
  </si>
  <si>
    <t xml:space="preserve">Логистика и управление цепями поставок (Факультет бизнеса и менеджмента) </t>
  </si>
  <si>
    <t xml:space="preserve">Бизнес-информатика (Факультет бизнеса и менеджмента) </t>
  </si>
  <si>
    <t>Социология (Факультет социальных наук)</t>
  </si>
  <si>
    <t>Политология (Факультет социальных наук)</t>
  </si>
  <si>
    <t xml:space="preserve">Востоковедение (Факультет мировой экономики и мировой политики) </t>
  </si>
  <si>
    <t>Филология (Факультет гуманитарных наук)</t>
  </si>
  <si>
    <t>История (Факультет гуманитарных наук)</t>
  </si>
  <si>
    <t>Философия (Факультет гуманитарных наук)</t>
  </si>
  <si>
    <t>Культурология (Факультет гуманитарных наук)</t>
  </si>
  <si>
    <t xml:space="preserve">Начальник ПФУ </t>
  </si>
  <si>
    <t>Ю.В. Захарова</t>
  </si>
  <si>
    <t xml:space="preserve"> Направление подготовки / Образовательная программа бакалавриата или специалитета (Факультет)</t>
  </si>
  <si>
    <t xml:space="preserve">Прикладная математика (МИЭМ НИУ ВШЭ) </t>
  </si>
  <si>
    <t xml:space="preserve">Информатика и вычислительная техника (МИЭМ НИУ ВШЭ) </t>
  </si>
  <si>
    <t>Компьютерная безопасность (МИЭМ НИУ ВШЭ)</t>
  </si>
  <si>
    <t>Инфокоммуникационные технологии и системы связи (МИЭМ НИУ ВШЭ)</t>
  </si>
  <si>
    <t>Экономика (Факультет экономических наук)</t>
  </si>
  <si>
    <t>Экономика и статистика (Факультет экономических наук)</t>
  </si>
  <si>
    <t>Совместная программа по экономике ВШЭ и РЭШ (Факультет экономических наук)</t>
  </si>
  <si>
    <t>Фундаментальная и компьютерная лингвистика (Факультет гуманитарных наук)</t>
  </si>
  <si>
    <t>История искусств (Факультет гуманитарных наук)</t>
  </si>
  <si>
    <t>Направление подготовки 42.03.05 Медиакоммуникации</t>
  </si>
  <si>
    <t>Медиакоммуникации  (Факультет коммуникаций, медиа и дизайна)</t>
  </si>
  <si>
    <t>Направление подготовки 45.03.02 Лингвистика</t>
  </si>
  <si>
    <t>Иностранные языки и межкультурная коммуникация (Факультет гуманитарных наук)</t>
  </si>
  <si>
    <t>Программа двух дипломов НИУ ВШЭ и Лондонского университета "Международные отношения"</t>
  </si>
  <si>
    <t>Было в 2018/2019</t>
  </si>
  <si>
    <t>Приложение  № 3</t>
  </si>
  <si>
    <t>58.00.00 Востоковедение и африканистика</t>
  </si>
  <si>
    <t>Направление подготовки 58.03.01 Востоковедение и африканистика</t>
  </si>
  <si>
    <t>Стоимость обучения по программам баклавриата (специалитета) в 2019/2020 учебном году, для поступивших в 2016 году и обучающихся по договорам об оказании платных образовательных услуг</t>
  </si>
  <si>
    <t>Стоимость в 2019/2020 учебном году</t>
  </si>
  <si>
    <t>Полная стоимость обучения</t>
  </si>
  <si>
    <t>3 курс</t>
  </si>
  <si>
    <t>1 курс</t>
  </si>
  <si>
    <t>2 курс</t>
  </si>
  <si>
    <t>4 курс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</si>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</sst>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1" fillId="0" borderId="1" xfId="2" applyNumberFormat="1" applyFont="1" applyBorder="1" applyAlignment="1">
      <alignment horizontal="left" vertical="center" wrapText="1"/>
    </xf>
    <xf numFmtId="164" fontId="1" fillId="0" borderId="1" xfId="2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0" fontId="1" fillId="0" borderId="0" xfId="3" applyNumberFormat="1" applyFont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0" borderId="0" xfId="0" applyNumberFormat="1" applyFont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zoomScaleNormal="100" workbookViewId="0">
      <selection activeCell="P17" sqref="P17"/>
    </sheetView>
  </sheetViews>
  <sheetFormatPr defaultColWidth="9.140625" defaultRowHeight="16.5" outlineLevelCol="1" x14ac:dyDescent="0.2"/>
  <cols>
    <col min="1" max="1" width="61.42578125" style="1" customWidth="1"/>
    <col min="2" max="3" width="15.7109375" style="1" customWidth="1"/>
    <col min="4" max="4" width="12.28515625" style="1" hidden="1" customWidth="1" outlineLevel="1"/>
    <col min="5" max="5" width="7.7109375" style="1" hidden="1" customWidth="1" outlineLevel="1"/>
    <col min="6" max="7" width="9.5703125" style="1" hidden="1" customWidth="1" outlineLevel="1"/>
    <col min="8" max="8" width="11.85546875" style="1" hidden="1" customWidth="1" outlineLevel="1"/>
    <col min="9" max="9" width="11.42578125" style="1" hidden="1" customWidth="1" outlineLevel="1"/>
    <col min="10" max="10" width="9.140625" style="1" hidden="1" customWidth="1" outlineLevel="1"/>
    <col min="11" max="11" width="9.140625" style="1" collapsed="1"/>
    <col min="12" max="16384" width="9.140625" style="1"/>
  </cols>
  <sheetData>
    <row r="1" spans="1:10" x14ac:dyDescent="0.2">
      <c r="A1" s="6"/>
      <c r="B1" s="31" t="s">
        <v>82</v>
      </c>
      <c r="C1" s="31"/>
    </row>
    <row r="2" spans="1:10" x14ac:dyDescent="0.2">
      <c r="B2" s="6"/>
      <c r="C2" s="3"/>
    </row>
    <row r="3" spans="1:10" s="4" customFormat="1" x14ac:dyDescent="0.2">
      <c r="A3" s="17"/>
      <c r="B3" s="32" t="s">
        <v>1</v>
      </c>
      <c r="C3" s="32"/>
    </row>
    <row r="4" spans="1:10" s="4" customFormat="1" x14ac:dyDescent="0.2">
      <c r="B4" s="2"/>
      <c r="C4" s="5"/>
    </row>
    <row r="5" spans="1:10" ht="33.75" customHeight="1" x14ac:dyDescent="0.2">
      <c r="A5" s="6"/>
      <c r="B5" s="31" t="s">
        <v>0</v>
      </c>
      <c r="C5" s="31"/>
    </row>
    <row r="8" spans="1:10" ht="65.25" customHeight="1" x14ac:dyDescent="0.2">
      <c r="A8" s="34" t="s">
        <v>85</v>
      </c>
      <c r="B8" s="34"/>
      <c r="C8" s="34"/>
    </row>
    <row r="9" spans="1:10" x14ac:dyDescent="0.2">
      <c r="D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</row>
    <row r="10" spans="1:10" s="6" customFormat="1" ht="49.5" x14ac:dyDescent="0.2">
      <c r="A10" s="10" t="s">
        <v>66</v>
      </c>
      <c r="B10" s="29" t="s">
        <v>86</v>
      </c>
      <c r="C10" s="29" t="s">
        <v>87</v>
      </c>
      <c r="D10" s="23" t="s">
        <v>81</v>
      </c>
    </row>
    <row r="11" spans="1:10" s="6" customFormat="1" x14ac:dyDescent="0.2">
      <c r="A11" s="11"/>
      <c r="B11" s="12"/>
    </row>
    <row r="12" spans="1:10" s="7" customFormat="1" ht="24" customHeight="1" x14ac:dyDescent="0.2">
      <c r="A12" s="18" t="s">
        <v>2</v>
      </c>
      <c r="B12" s="20"/>
      <c r="C12" s="20"/>
    </row>
    <row r="13" spans="1:10" s="6" customFormat="1" x14ac:dyDescent="0.25">
      <c r="A13" s="13" t="s">
        <v>3</v>
      </c>
      <c r="B13" s="21"/>
      <c r="C13" s="21"/>
    </row>
    <row r="14" spans="1:10" s="6" customFormat="1" x14ac:dyDescent="0.2">
      <c r="A14" s="9" t="s">
        <v>4</v>
      </c>
      <c r="B14" s="22">
        <f>ROUND(D14*1.043,0)</f>
        <v>338433</v>
      </c>
      <c r="C14" s="22">
        <f>I14</f>
        <v>1274913</v>
      </c>
      <c r="D14" s="28">
        <v>324480</v>
      </c>
      <c r="E14" s="24">
        <f>B14/D14-1</f>
        <v>4.3001109467455612E-2</v>
      </c>
      <c r="F14" s="28">
        <v>300000</v>
      </c>
      <c r="G14" s="28">
        <v>312000</v>
      </c>
      <c r="H14" s="28">
        <f>B14</f>
        <v>338433</v>
      </c>
      <c r="I14" s="28">
        <f>F14+G14+D14+H14</f>
        <v>1274913</v>
      </c>
      <c r="J14" s="28"/>
    </row>
    <row r="15" spans="1:10" s="6" customFormat="1" ht="31.5" x14ac:dyDescent="0.25">
      <c r="A15" s="13" t="s">
        <v>5</v>
      </c>
      <c r="B15" s="22"/>
      <c r="C15" s="22"/>
      <c r="D15" s="28"/>
      <c r="E15" s="25"/>
      <c r="F15" s="28"/>
      <c r="G15" s="28"/>
      <c r="H15" s="28"/>
      <c r="I15" s="28"/>
      <c r="J15" s="28"/>
    </row>
    <row r="16" spans="1:10" s="6" customFormat="1" ht="31.5" x14ac:dyDescent="0.2">
      <c r="A16" s="9" t="s">
        <v>6</v>
      </c>
      <c r="B16" s="22">
        <f>ROUND(D16*1.043,0)</f>
        <v>338433</v>
      </c>
      <c r="C16" s="22">
        <f>I16</f>
        <v>1274913</v>
      </c>
      <c r="D16" s="28">
        <v>324480</v>
      </c>
      <c r="E16" s="24">
        <f>B16/D16-1</f>
        <v>4.3001109467455612E-2</v>
      </c>
      <c r="F16" s="28">
        <v>300000</v>
      </c>
      <c r="G16" s="28">
        <v>312000</v>
      </c>
      <c r="H16" s="28">
        <f>B16</f>
        <v>338433</v>
      </c>
      <c r="I16" s="28">
        <f>F16+G16+D16+H16</f>
        <v>1274913</v>
      </c>
      <c r="J16" s="28"/>
    </row>
    <row r="17" spans="1:10" s="6" customFormat="1" ht="31.5" x14ac:dyDescent="0.2">
      <c r="A17" s="8" t="s">
        <v>7</v>
      </c>
      <c r="B17" s="22"/>
      <c r="C17" s="22"/>
      <c r="D17" s="28"/>
      <c r="E17" s="25"/>
      <c r="F17" s="28"/>
      <c r="G17" s="28"/>
      <c r="H17" s="28"/>
      <c r="I17" s="28"/>
      <c r="J17" s="28"/>
    </row>
    <row r="18" spans="1:10" s="6" customFormat="1" x14ac:dyDescent="0.2">
      <c r="A18" s="9" t="s">
        <v>67</v>
      </c>
      <c r="B18" s="22">
        <f>ROUND(D18*1.043,0)</f>
        <v>270746</v>
      </c>
      <c r="C18" s="22">
        <f>I18</f>
        <v>1019930</v>
      </c>
      <c r="D18" s="28">
        <v>259584</v>
      </c>
      <c r="E18" s="24">
        <f>B18/D18-1</f>
        <v>4.2999568540433852E-2</v>
      </c>
      <c r="F18" s="28">
        <v>240000</v>
      </c>
      <c r="G18" s="28">
        <v>249600.00000000003</v>
      </c>
      <c r="H18" s="28">
        <f>B18</f>
        <v>270746</v>
      </c>
      <c r="I18" s="28">
        <f>F18+G18+D18+H18</f>
        <v>1019930</v>
      </c>
      <c r="J18" s="28"/>
    </row>
    <row r="19" spans="1:10" s="7" customFormat="1" ht="37.5" x14ac:dyDescent="0.2">
      <c r="A19" s="19" t="s">
        <v>8</v>
      </c>
      <c r="B19" s="22"/>
      <c r="C19" s="22"/>
      <c r="D19" s="30"/>
      <c r="E19" s="26"/>
      <c r="F19" s="30"/>
      <c r="G19" s="30"/>
      <c r="H19" s="30"/>
      <c r="I19" s="30"/>
      <c r="J19" s="30"/>
    </row>
    <row r="20" spans="1:10" s="6" customFormat="1" ht="31.5" x14ac:dyDescent="0.2">
      <c r="A20" s="8" t="s">
        <v>9</v>
      </c>
      <c r="B20" s="22"/>
      <c r="C20" s="22"/>
      <c r="D20" s="28"/>
      <c r="E20" s="25"/>
      <c r="F20" s="28"/>
      <c r="G20" s="28"/>
      <c r="H20" s="28"/>
      <c r="I20" s="28"/>
      <c r="J20" s="28"/>
    </row>
    <row r="21" spans="1:10" s="6" customFormat="1" ht="31.5" x14ac:dyDescent="0.2">
      <c r="A21" s="9" t="s">
        <v>68</v>
      </c>
      <c r="B21" s="22">
        <f>ROUND(D21*1.043,0)</f>
        <v>270746</v>
      </c>
      <c r="C21" s="22">
        <f>I21</f>
        <v>1019930</v>
      </c>
      <c r="D21" s="28">
        <v>259584</v>
      </c>
      <c r="E21" s="24">
        <f>B21/D21-1</f>
        <v>4.2999568540433852E-2</v>
      </c>
      <c r="F21" s="28">
        <v>240000</v>
      </c>
      <c r="G21" s="28">
        <v>249600.00000000003</v>
      </c>
      <c r="H21" s="28">
        <f>B21</f>
        <v>270746</v>
      </c>
      <c r="I21" s="28">
        <f>F21+G21+D21+H21</f>
        <v>1019930</v>
      </c>
      <c r="J21" s="28"/>
    </row>
    <row r="22" spans="1:10" s="6" customFormat="1" ht="31.5" x14ac:dyDescent="0.2">
      <c r="A22" s="8" t="s">
        <v>10</v>
      </c>
      <c r="B22" s="22"/>
      <c r="C22" s="22"/>
      <c r="D22" s="28"/>
      <c r="E22" s="25"/>
      <c r="F22" s="28"/>
      <c r="G22" s="28"/>
      <c r="H22" s="28"/>
      <c r="I22" s="28"/>
      <c r="J22" s="28"/>
    </row>
    <row r="23" spans="1:10" s="6" customFormat="1" x14ac:dyDescent="0.2">
      <c r="A23" s="9" t="s">
        <v>51</v>
      </c>
      <c r="B23" s="22">
        <f>ROUND(D23*1.043,0)</f>
        <v>372276</v>
      </c>
      <c r="C23" s="22">
        <f>I23</f>
        <v>1402404</v>
      </c>
      <c r="D23" s="28">
        <v>356928</v>
      </c>
      <c r="E23" s="24">
        <f>B23/D23-1</f>
        <v>4.300026896180742E-2</v>
      </c>
      <c r="F23" s="28">
        <v>330000</v>
      </c>
      <c r="G23" s="28">
        <v>343200</v>
      </c>
      <c r="H23" s="28">
        <f>B23</f>
        <v>372276</v>
      </c>
      <c r="I23" s="28">
        <f>F23+G23+D23+H23</f>
        <v>1402404</v>
      </c>
      <c r="J23" s="28"/>
    </row>
    <row r="24" spans="1:10" s="7" customFormat="1" ht="24" customHeight="1" x14ac:dyDescent="0.2">
      <c r="A24" s="19" t="s">
        <v>11</v>
      </c>
      <c r="B24" s="22"/>
      <c r="C24" s="22"/>
      <c r="D24" s="30"/>
      <c r="E24" s="26"/>
      <c r="F24" s="30"/>
      <c r="G24" s="30"/>
      <c r="H24" s="30"/>
      <c r="I24" s="30"/>
      <c r="J24" s="30"/>
    </row>
    <row r="25" spans="1:10" s="6" customFormat="1" x14ac:dyDescent="0.2">
      <c r="A25" s="8" t="s">
        <v>12</v>
      </c>
      <c r="B25" s="22"/>
      <c r="C25" s="22"/>
      <c r="D25" s="28"/>
      <c r="E25" s="25"/>
      <c r="F25" s="28"/>
      <c r="G25" s="28"/>
      <c r="H25" s="28"/>
      <c r="I25" s="28"/>
      <c r="J25" s="28"/>
    </row>
    <row r="26" spans="1:10" s="6" customFormat="1" x14ac:dyDescent="0.2">
      <c r="A26" s="9" t="s">
        <v>69</v>
      </c>
      <c r="B26" s="22">
        <f>ROUND(D26*1.043,0)</f>
        <v>270746</v>
      </c>
      <c r="C26" s="22">
        <f>I26</f>
        <v>1426049</v>
      </c>
      <c r="D26" s="28">
        <v>259584</v>
      </c>
      <c r="E26" s="24">
        <f>B26/D26-1</f>
        <v>4.2999568540433852E-2</v>
      </c>
      <c r="F26" s="28">
        <v>240000</v>
      </c>
      <c r="G26" s="28">
        <v>249600.00000000003</v>
      </c>
      <c r="H26" s="28">
        <f>B26</f>
        <v>270746</v>
      </c>
      <c r="I26" s="28">
        <f>F26+G26+D26+H26*2.5</f>
        <v>1426049</v>
      </c>
      <c r="J26" s="28"/>
    </row>
    <row r="27" spans="1:10" s="7" customFormat="1" ht="37.5" x14ac:dyDescent="0.2">
      <c r="A27" s="19" t="s">
        <v>13</v>
      </c>
      <c r="B27" s="22"/>
      <c r="C27" s="22"/>
      <c r="D27" s="30"/>
      <c r="E27" s="26"/>
      <c r="F27" s="30"/>
      <c r="G27" s="30"/>
      <c r="H27" s="30"/>
      <c r="I27" s="30"/>
      <c r="J27" s="30"/>
    </row>
    <row r="28" spans="1:10" s="6" customFormat="1" ht="31.5" x14ac:dyDescent="0.2">
      <c r="A28" s="8" t="s">
        <v>14</v>
      </c>
      <c r="B28" s="22"/>
      <c r="C28" s="22"/>
      <c r="D28" s="28"/>
      <c r="E28" s="25"/>
      <c r="F28" s="28"/>
      <c r="G28" s="28"/>
      <c r="H28" s="28"/>
      <c r="I28" s="28"/>
      <c r="J28" s="28"/>
    </row>
    <row r="29" spans="1:10" s="6" customFormat="1" ht="31.5" x14ac:dyDescent="0.2">
      <c r="A29" s="9" t="s">
        <v>70</v>
      </c>
      <c r="B29" s="22">
        <f>ROUND(D29*1.043,0)</f>
        <v>270746</v>
      </c>
      <c r="C29" s="22">
        <f>I29</f>
        <v>1019930</v>
      </c>
      <c r="D29" s="28">
        <v>259584</v>
      </c>
      <c r="E29" s="24">
        <f>B29/D29-1</f>
        <v>4.2999568540433852E-2</v>
      </c>
      <c r="F29" s="28">
        <v>240000</v>
      </c>
      <c r="G29" s="28">
        <v>249600.00000000003</v>
      </c>
      <c r="H29" s="28">
        <f>B29</f>
        <v>270746</v>
      </c>
      <c r="I29" s="28">
        <f>F29+G29+D29+H29</f>
        <v>1019930</v>
      </c>
      <c r="J29" s="28"/>
    </row>
    <row r="30" spans="1:10" s="7" customFormat="1" ht="24" customHeight="1" x14ac:dyDescent="0.2">
      <c r="A30" s="19" t="s">
        <v>15</v>
      </c>
      <c r="B30" s="22"/>
      <c r="C30" s="22"/>
      <c r="D30" s="30"/>
      <c r="E30" s="26"/>
      <c r="F30" s="30"/>
      <c r="G30" s="30"/>
      <c r="H30" s="30"/>
      <c r="I30" s="30"/>
      <c r="J30" s="30"/>
    </row>
    <row r="31" spans="1:10" s="6" customFormat="1" x14ac:dyDescent="0.25">
      <c r="A31" s="13" t="s">
        <v>16</v>
      </c>
      <c r="B31" s="22"/>
      <c r="C31" s="22"/>
      <c r="D31" s="28"/>
      <c r="E31" s="25"/>
      <c r="F31" s="28"/>
      <c r="G31" s="28"/>
      <c r="H31" s="28"/>
      <c r="I31" s="28"/>
      <c r="J31" s="28"/>
    </row>
    <row r="32" spans="1:10" s="6" customFormat="1" x14ac:dyDescent="0.25">
      <c r="A32" s="14" t="s">
        <v>52</v>
      </c>
      <c r="B32" s="22">
        <f>ROUND(D32*1.043,0)</f>
        <v>282027</v>
      </c>
      <c r="C32" s="22">
        <f>I32</f>
        <v>1062427</v>
      </c>
      <c r="D32" s="28">
        <v>270400</v>
      </c>
      <c r="E32" s="24">
        <f>B32/D32-1</f>
        <v>4.2999260355029545E-2</v>
      </c>
      <c r="F32" s="28">
        <v>250000</v>
      </c>
      <c r="G32" s="28">
        <v>260000</v>
      </c>
      <c r="H32" s="28">
        <f>B32</f>
        <v>282027</v>
      </c>
      <c r="I32" s="28">
        <f>F32+G32+D32+H32</f>
        <v>1062427</v>
      </c>
      <c r="J32" s="28"/>
    </row>
    <row r="33" spans="1:10" s="7" customFormat="1" ht="24" customHeight="1" x14ac:dyDescent="0.2">
      <c r="A33" s="19" t="s">
        <v>17</v>
      </c>
      <c r="B33" s="22"/>
      <c r="C33" s="22"/>
      <c r="D33" s="30"/>
      <c r="E33" s="26"/>
      <c r="F33" s="30"/>
      <c r="G33" s="30"/>
      <c r="H33" s="30"/>
      <c r="I33" s="30"/>
      <c r="J33" s="30"/>
    </row>
    <row r="34" spans="1:10" s="6" customFormat="1" x14ac:dyDescent="0.2">
      <c r="A34" s="15" t="s">
        <v>18</v>
      </c>
      <c r="B34" s="22"/>
      <c r="C34" s="22"/>
      <c r="D34" s="28"/>
      <c r="E34" s="25"/>
      <c r="F34" s="28"/>
      <c r="G34" s="28"/>
      <c r="H34" s="28"/>
      <c r="I34" s="28"/>
      <c r="J34" s="28"/>
    </row>
    <row r="35" spans="1:10" s="6" customFormat="1" x14ac:dyDescent="0.2">
      <c r="A35" s="9" t="s">
        <v>71</v>
      </c>
      <c r="B35" s="22">
        <f>ROUND(D35*1.043,0)</f>
        <v>451244</v>
      </c>
      <c r="C35" s="22">
        <f t="shared" ref="C35:C38" si="0">I35</f>
        <v>1699884</v>
      </c>
      <c r="D35" s="28">
        <v>432640</v>
      </c>
      <c r="E35" s="24">
        <f>B35/D35-1</f>
        <v>4.3001109467455612E-2</v>
      </c>
      <c r="F35" s="28">
        <v>400000</v>
      </c>
      <c r="G35" s="28">
        <v>416000</v>
      </c>
      <c r="H35" s="28">
        <f t="shared" ref="H35:H38" si="1">B35</f>
        <v>451244</v>
      </c>
      <c r="I35" s="28">
        <f t="shared" ref="I35:I38" si="2">F35+G35+D35+H35</f>
        <v>1699884</v>
      </c>
      <c r="J35" s="28"/>
    </row>
    <row r="36" spans="1:10" s="6" customFormat="1" x14ac:dyDescent="0.2">
      <c r="A36" s="9" t="s">
        <v>72</v>
      </c>
      <c r="B36" s="22">
        <f>ROUND(D36*1.043,0)</f>
        <v>383557</v>
      </c>
      <c r="C36" s="22">
        <f t="shared" si="0"/>
        <v>1444901</v>
      </c>
      <c r="D36" s="28">
        <v>367744</v>
      </c>
      <c r="E36" s="24">
        <f>B36/D36-1</f>
        <v>4.3000021754263873E-2</v>
      </c>
      <c r="F36" s="28">
        <v>340000</v>
      </c>
      <c r="G36" s="28">
        <v>353600</v>
      </c>
      <c r="H36" s="28">
        <f t="shared" si="1"/>
        <v>383557</v>
      </c>
      <c r="I36" s="28">
        <f t="shared" si="2"/>
        <v>1444901</v>
      </c>
      <c r="J36" s="28"/>
    </row>
    <row r="37" spans="1:10" s="6" customFormat="1" ht="31.5" x14ac:dyDescent="0.2">
      <c r="A37" s="9" t="s">
        <v>73</v>
      </c>
      <c r="B37" s="22">
        <f>ROUND(D37*1.043,0)</f>
        <v>451244</v>
      </c>
      <c r="C37" s="22">
        <f t="shared" si="0"/>
        <v>1699884</v>
      </c>
      <c r="D37" s="28">
        <v>432640</v>
      </c>
      <c r="E37" s="24">
        <f>B37/D37-1</f>
        <v>4.3001109467455612E-2</v>
      </c>
      <c r="F37" s="28">
        <v>400000</v>
      </c>
      <c r="G37" s="28">
        <v>416000</v>
      </c>
      <c r="H37" s="28">
        <f t="shared" si="1"/>
        <v>451244</v>
      </c>
      <c r="I37" s="28">
        <f t="shared" si="2"/>
        <v>1699884</v>
      </c>
      <c r="J37" s="28"/>
    </row>
    <row r="38" spans="1:10" s="6" customFormat="1" ht="31.5" x14ac:dyDescent="0.2">
      <c r="A38" s="9" t="s">
        <v>19</v>
      </c>
      <c r="B38" s="22">
        <f>ROUND(D38*1.043,0)</f>
        <v>507649</v>
      </c>
      <c r="C38" s="22">
        <f t="shared" si="0"/>
        <v>1912369</v>
      </c>
      <c r="D38" s="28">
        <v>486720</v>
      </c>
      <c r="E38" s="24">
        <f>B38/D38-1</f>
        <v>4.3000082182774513E-2</v>
      </c>
      <c r="F38" s="28">
        <v>450000</v>
      </c>
      <c r="G38" s="28">
        <v>468000</v>
      </c>
      <c r="H38" s="28">
        <f t="shared" si="1"/>
        <v>507649</v>
      </c>
      <c r="I38" s="28">
        <f t="shared" si="2"/>
        <v>1912369</v>
      </c>
      <c r="J38" s="28"/>
    </row>
    <row r="39" spans="1:10" s="6" customFormat="1" x14ac:dyDescent="0.2">
      <c r="A39" s="8" t="s">
        <v>20</v>
      </c>
      <c r="B39" s="22"/>
      <c r="C39" s="22"/>
      <c r="D39" s="28"/>
      <c r="E39" s="25"/>
      <c r="F39" s="28"/>
      <c r="G39" s="28"/>
      <c r="H39" s="28"/>
      <c r="I39" s="28"/>
      <c r="J39" s="28"/>
    </row>
    <row r="40" spans="1:10" s="6" customFormat="1" x14ac:dyDescent="0.2">
      <c r="A40" s="9" t="s">
        <v>53</v>
      </c>
      <c r="B40" s="22">
        <f>ROUND(D40*1.043,0)</f>
        <v>451244</v>
      </c>
      <c r="C40" s="22">
        <f t="shared" ref="C40:C41" si="3">I40</f>
        <v>1699884</v>
      </c>
      <c r="D40" s="28">
        <v>432640</v>
      </c>
      <c r="E40" s="24">
        <f>B40/D40-1</f>
        <v>4.3001109467455612E-2</v>
      </c>
      <c r="F40" s="28">
        <v>400000</v>
      </c>
      <c r="G40" s="28">
        <v>416000</v>
      </c>
      <c r="H40" s="28">
        <f t="shared" ref="H40:H41" si="4">B40</f>
        <v>451244</v>
      </c>
      <c r="I40" s="28">
        <f t="shared" ref="I40:I41" si="5">F40+G40+D40+H40</f>
        <v>1699884</v>
      </c>
      <c r="J40" s="28"/>
    </row>
    <row r="41" spans="1:10" s="6" customFormat="1" ht="31.5" x14ac:dyDescent="0.2">
      <c r="A41" s="9" t="s">
        <v>55</v>
      </c>
      <c r="B41" s="22">
        <f>ROUND(D41*1.043,0)</f>
        <v>428681</v>
      </c>
      <c r="C41" s="22">
        <f t="shared" si="3"/>
        <v>1614889</v>
      </c>
      <c r="D41" s="28">
        <v>411008</v>
      </c>
      <c r="E41" s="24">
        <f>B41/D41-1</f>
        <v>4.2999163033322851E-2</v>
      </c>
      <c r="F41" s="28">
        <v>380000</v>
      </c>
      <c r="G41" s="28">
        <v>395200</v>
      </c>
      <c r="H41" s="28">
        <f t="shared" si="4"/>
        <v>428681</v>
      </c>
      <c r="I41" s="28">
        <f t="shared" si="5"/>
        <v>1614889</v>
      </c>
      <c r="J41" s="28"/>
    </row>
    <row r="42" spans="1:10" s="6" customFormat="1" ht="31.5" x14ac:dyDescent="0.2">
      <c r="A42" s="8" t="s">
        <v>21</v>
      </c>
      <c r="B42" s="22"/>
      <c r="C42" s="22"/>
      <c r="D42" s="28"/>
      <c r="E42" s="25"/>
      <c r="F42" s="28"/>
      <c r="G42" s="28"/>
      <c r="H42" s="28"/>
      <c r="I42" s="28"/>
      <c r="J42" s="28"/>
    </row>
    <row r="43" spans="1:10" s="6" customFormat="1" ht="31.5" x14ac:dyDescent="0.2">
      <c r="A43" s="9" t="s">
        <v>54</v>
      </c>
      <c r="B43" s="22">
        <f>ROUND(D43*1.043,0)</f>
        <v>428681</v>
      </c>
      <c r="C43" s="22">
        <f>I43</f>
        <v>1614889</v>
      </c>
      <c r="D43" s="28">
        <v>411008</v>
      </c>
      <c r="E43" s="24">
        <f>B43/D43-1</f>
        <v>4.2999163033322851E-2</v>
      </c>
      <c r="F43" s="28">
        <v>380000</v>
      </c>
      <c r="G43" s="28">
        <v>395200</v>
      </c>
      <c r="H43" s="28">
        <f>B43</f>
        <v>428681</v>
      </c>
      <c r="I43" s="28">
        <f>F43+G43+D43+H43</f>
        <v>1614889</v>
      </c>
      <c r="J43" s="28"/>
    </row>
    <row r="44" spans="1:10" s="6" customFormat="1" ht="24" customHeight="1" x14ac:dyDescent="0.2">
      <c r="A44" s="8" t="s">
        <v>22</v>
      </c>
      <c r="B44" s="22"/>
      <c r="C44" s="22"/>
      <c r="D44" s="28"/>
      <c r="E44" s="25"/>
      <c r="F44" s="28"/>
      <c r="G44" s="28"/>
      <c r="H44" s="28"/>
      <c r="I44" s="28"/>
      <c r="J44" s="28"/>
    </row>
    <row r="45" spans="1:10" s="6" customFormat="1" x14ac:dyDescent="0.2">
      <c r="A45" s="9" t="s">
        <v>56</v>
      </c>
      <c r="B45" s="22">
        <f>ROUND(D45*1.043,0)</f>
        <v>451244</v>
      </c>
      <c r="C45" s="22">
        <f>I45</f>
        <v>1699884</v>
      </c>
      <c r="D45" s="28">
        <v>432640</v>
      </c>
      <c r="E45" s="24">
        <f>B45/D45-1</f>
        <v>4.3001109467455612E-2</v>
      </c>
      <c r="F45" s="28">
        <v>400000</v>
      </c>
      <c r="G45" s="28">
        <v>416000</v>
      </c>
      <c r="H45" s="28">
        <f>B45</f>
        <v>451244</v>
      </c>
      <c r="I45" s="28">
        <f>F45+G45+D45+H45</f>
        <v>1699884</v>
      </c>
      <c r="J45" s="28"/>
    </row>
    <row r="46" spans="1:10" s="7" customFormat="1" ht="24" customHeight="1" x14ac:dyDescent="0.2">
      <c r="A46" s="19" t="s">
        <v>23</v>
      </c>
      <c r="B46" s="22"/>
      <c r="C46" s="22"/>
      <c r="D46" s="30"/>
      <c r="E46" s="26"/>
      <c r="F46" s="30"/>
      <c r="G46" s="30"/>
      <c r="H46" s="30"/>
      <c r="I46" s="30"/>
      <c r="J46" s="30"/>
    </row>
    <row r="47" spans="1:10" s="6" customFormat="1" x14ac:dyDescent="0.2">
      <c r="A47" s="8" t="s">
        <v>24</v>
      </c>
      <c r="B47" s="22"/>
      <c r="C47" s="22"/>
      <c r="D47" s="28"/>
      <c r="E47" s="25"/>
      <c r="F47" s="28"/>
      <c r="G47" s="28"/>
      <c r="H47" s="28"/>
      <c r="I47" s="28"/>
      <c r="J47" s="28"/>
    </row>
    <row r="48" spans="1:10" s="6" customFormat="1" x14ac:dyDescent="0.2">
      <c r="A48" s="9" t="s">
        <v>57</v>
      </c>
      <c r="B48" s="22">
        <f>ROUND(D48*1.043,0)</f>
        <v>315870</v>
      </c>
      <c r="C48" s="22">
        <f>I48</f>
        <v>1189918</v>
      </c>
      <c r="D48" s="28">
        <v>302848</v>
      </c>
      <c r="E48" s="24">
        <f>B48/D48-1</f>
        <v>4.2998467878275548E-2</v>
      </c>
      <c r="F48" s="28">
        <v>280000</v>
      </c>
      <c r="G48" s="28">
        <v>291200</v>
      </c>
      <c r="H48" s="28">
        <f>B48</f>
        <v>315870</v>
      </c>
      <c r="I48" s="28">
        <f>F48+G48+D48+H48</f>
        <v>1189918</v>
      </c>
      <c r="J48" s="28"/>
    </row>
    <row r="49" spans="1:10" s="7" customFormat="1" ht="24" customHeight="1" x14ac:dyDescent="0.2">
      <c r="A49" s="19" t="s">
        <v>25</v>
      </c>
      <c r="B49" s="22"/>
      <c r="C49" s="22"/>
      <c r="D49" s="30"/>
      <c r="E49" s="26"/>
      <c r="F49" s="30"/>
      <c r="G49" s="30"/>
      <c r="H49" s="30"/>
      <c r="I49" s="30"/>
      <c r="J49" s="30"/>
    </row>
    <row r="50" spans="1:10" s="6" customFormat="1" x14ac:dyDescent="0.2">
      <c r="A50" s="8" t="s">
        <v>26</v>
      </c>
      <c r="B50" s="22"/>
      <c r="C50" s="22"/>
      <c r="D50" s="28"/>
      <c r="E50" s="25"/>
      <c r="F50" s="28"/>
      <c r="G50" s="28"/>
      <c r="H50" s="28"/>
      <c r="I50" s="28"/>
      <c r="J50" s="28"/>
    </row>
    <row r="51" spans="1:10" s="6" customFormat="1" x14ac:dyDescent="0.2">
      <c r="A51" s="9" t="s">
        <v>27</v>
      </c>
      <c r="B51" s="22">
        <f>ROUND(D51*1.043,0)</f>
        <v>394838</v>
      </c>
      <c r="C51" s="22">
        <f>I51</f>
        <v>1487398</v>
      </c>
      <c r="D51" s="28">
        <v>378560</v>
      </c>
      <c r="E51" s="24">
        <f>B51/D51-1</f>
        <v>4.2999788672865691E-2</v>
      </c>
      <c r="F51" s="28">
        <v>350000</v>
      </c>
      <c r="G51" s="28">
        <v>364000</v>
      </c>
      <c r="H51" s="28">
        <f>B51</f>
        <v>394838</v>
      </c>
      <c r="I51" s="28">
        <f>F51+G51+D51+H51</f>
        <v>1487398</v>
      </c>
      <c r="J51" s="28"/>
    </row>
    <row r="52" spans="1:10" s="7" customFormat="1" ht="24" customHeight="1" x14ac:dyDescent="0.2">
      <c r="A52" s="19" t="s">
        <v>28</v>
      </c>
      <c r="B52" s="22"/>
      <c r="C52" s="22"/>
      <c r="D52" s="30"/>
      <c r="E52" s="26"/>
      <c r="F52" s="30"/>
      <c r="G52" s="30"/>
      <c r="H52" s="30"/>
      <c r="I52" s="30"/>
      <c r="J52" s="30"/>
    </row>
    <row r="53" spans="1:10" s="6" customFormat="1" x14ac:dyDescent="0.2">
      <c r="A53" s="8" t="s">
        <v>29</v>
      </c>
      <c r="B53" s="22"/>
      <c r="C53" s="22"/>
      <c r="D53" s="28"/>
      <c r="E53" s="25"/>
      <c r="F53" s="28"/>
      <c r="G53" s="28"/>
      <c r="H53" s="28"/>
      <c r="I53" s="28"/>
      <c r="J53" s="28"/>
    </row>
    <row r="54" spans="1:10" s="6" customFormat="1" x14ac:dyDescent="0.2">
      <c r="A54" s="9" t="s">
        <v>58</v>
      </c>
      <c r="B54" s="22">
        <f>ROUND(D54*1.043,0)</f>
        <v>315870</v>
      </c>
      <c r="C54" s="22">
        <f>I54</f>
        <v>1189918</v>
      </c>
      <c r="D54" s="28">
        <v>302848</v>
      </c>
      <c r="E54" s="24">
        <f>B54/D54-1</f>
        <v>4.2998467878275548E-2</v>
      </c>
      <c r="F54" s="28">
        <v>280000</v>
      </c>
      <c r="G54" s="28">
        <v>291200</v>
      </c>
      <c r="H54" s="28">
        <f>B54</f>
        <v>315870</v>
      </c>
      <c r="I54" s="28">
        <f>F54+G54+D54+H54</f>
        <v>1189918</v>
      </c>
      <c r="J54" s="28"/>
    </row>
    <row r="55" spans="1:10" s="6" customFormat="1" ht="31.5" x14ac:dyDescent="0.2">
      <c r="A55" s="8" t="s">
        <v>30</v>
      </c>
      <c r="B55" s="22"/>
      <c r="C55" s="22"/>
      <c r="D55" s="28"/>
      <c r="E55" s="25"/>
      <c r="F55" s="28"/>
      <c r="G55" s="28"/>
      <c r="H55" s="28"/>
      <c r="I55" s="28"/>
      <c r="J55" s="28"/>
    </row>
    <row r="56" spans="1:10" s="6" customFormat="1" ht="31.5" x14ac:dyDescent="0.2">
      <c r="A56" s="9" t="s">
        <v>31</v>
      </c>
      <c r="B56" s="22">
        <f>ROUND(D56*1.043,0)</f>
        <v>473806</v>
      </c>
      <c r="C56" s="22">
        <f t="shared" ref="C56:C57" si="6">I56</f>
        <v>1784878</v>
      </c>
      <c r="D56" s="28">
        <v>454272</v>
      </c>
      <c r="E56" s="24">
        <f>B56/D56-1</f>
        <v>4.3000669202592379E-2</v>
      </c>
      <c r="F56" s="28">
        <v>420000</v>
      </c>
      <c r="G56" s="28">
        <v>436800</v>
      </c>
      <c r="H56" s="28">
        <f t="shared" ref="H56:H57" si="7">B56</f>
        <v>473806</v>
      </c>
      <c r="I56" s="28">
        <f t="shared" ref="I56:I57" si="8">F56+G56+D56+H56</f>
        <v>1784878</v>
      </c>
      <c r="J56" s="28"/>
    </row>
    <row r="57" spans="1:10" s="6" customFormat="1" ht="31.5" x14ac:dyDescent="0.2">
      <c r="A57" s="9" t="s">
        <v>80</v>
      </c>
      <c r="B57" s="22">
        <f>ROUND(D57*1.043,0)</f>
        <v>620460</v>
      </c>
      <c r="C57" s="22">
        <f t="shared" si="6"/>
        <v>2337340</v>
      </c>
      <c r="D57" s="28">
        <v>594880</v>
      </c>
      <c r="E57" s="24">
        <f>B57/D57-1</f>
        <v>4.300026896180742E-2</v>
      </c>
      <c r="F57" s="28">
        <v>550000</v>
      </c>
      <c r="G57" s="28">
        <v>572000</v>
      </c>
      <c r="H57" s="28">
        <f t="shared" si="7"/>
        <v>620460</v>
      </c>
      <c r="I57" s="28">
        <f t="shared" si="8"/>
        <v>2337340</v>
      </c>
      <c r="J57" s="28"/>
    </row>
    <row r="58" spans="1:10" s="6" customFormat="1" ht="37.5" x14ac:dyDescent="0.2">
      <c r="A58" s="16" t="s">
        <v>32</v>
      </c>
      <c r="B58" s="22"/>
      <c r="C58" s="22"/>
      <c r="D58" s="28"/>
      <c r="E58" s="25"/>
      <c r="F58" s="28"/>
      <c r="G58" s="28"/>
      <c r="H58" s="28"/>
      <c r="I58" s="28"/>
      <c r="J58" s="28"/>
    </row>
    <row r="59" spans="1:10" s="6" customFormat="1" ht="31.5" x14ac:dyDescent="0.2">
      <c r="A59" s="8" t="s">
        <v>33</v>
      </c>
      <c r="B59" s="22"/>
      <c r="C59" s="22"/>
      <c r="D59" s="28"/>
      <c r="E59" s="25"/>
      <c r="F59" s="28"/>
      <c r="G59" s="28"/>
      <c r="H59" s="28"/>
      <c r="I59" s="28"/>
      <c r="J59" s="28"/>
    </row>
    <row r="60" spans="1:10" s="6" customFormat="1" ht="31.5" x14ac:dyDescent="0.2">
      <c r="A60" s="9" t="s">
        <v>34</v>
      </c>
      <c r="B60" s="22">
        <f>ROUND(D60*1.043,0)</f>
        <v>372276</v>
      </c>
      <c r="C60" s="22">
        <f>I60</f>
        <v>1402404</v>
      </c>
      <c r="D60" s="28">
        <v>356928</v>
      </c>
      <c r="E60" s="24">
        <f>B60/D60-1</f>
        <v>4.300026896180742E-2</v>
      </c>
      <c r="F60" s="28">
        <v>330000</v>
      </c>
      <c r="G60" s="28">
        <v>343200</v>
      </c>
      <c r="H60" s="28">
        <f>B60</f>
        <v>372276</v>
      </c>
      <c r="I60" s="28">
        <f>F60+G60+D60+H60</f>
        <v>1402404</v>
      </c>
      <c r="J60" s="28"/>
    </row>
    <row r="61" spans="1:10" s="6" customFormat="1" x14ac:dyDescent="0.2">
      <c r="A61" s="8" t="s">
        <v>35</v>
      </c>
      <c r="B61" s="22"/>
      <c r="C61" s="22"/>
      <c r="D61" s="28"/>
      <c r="E61" s="25"/>
      <c r="F61" s="28"/>
      <c r="G61" s="28"/>
      <c r="H61" s="28"/>
      <c r="I61" s="28"/>
      <c r="J61" s="28"/>
    </row>
    <row r="62" spans="1:10" s="6" customFormat="1" x14ac:dyDescent="0.2">
      <c r="A62" s="9" t="s">
        <v>36</v>
      </c>
      <c r="B62" s="22">
        <f>ROUND(D62*1.043,0)</f>
        <v>304589</v>
      </c>
      <c r="C62" s="22">
        <f>I62</f>
        <v>1147421</v>
      </c>
      <c r="D62" s="28">
        <v>292032</v>
      </c>
      <c r="E62" s="24">
        <f>B62/D62-1</f>
        <v>4.2998712469866307E-2</v>
      </c>
      <c r="F62" s="28">
        <v>270000</v>
      </c>
      <c r="G62" s="28">
        <v>280800</v>
      </c>
      <c r="H62" s="28">
        <f>B62</f>
        <v>304589</v>
      </c>
      <c r="I62" s="28">
        <f>F62+G62+D62+H62</f>
        <v>1147421</v>
      </c>
      <c r="J62" s="28"/>
    </row>
    <row r="63" spans="1:10" s="6" customFormat="1" x14ac:dyDescent="0.2">
      <c r="A63" s="8" t="s">
        <v>76</v>
      </c>
      <c r="B63" s="22"/>
      <c r="C63" s="22"/>
      <c r="D63" s="28"/>
      <c r="E63" s="25"/>
      <c r="F63" s="28"/>
      <c r="G63" s="28"/>
      <c r="H63" s="28"/>
      <c r="I63" s="28"/>
      <c r="J63" s="28"/>
    </row>
    <row r="64" spans="1:10" s="6" customFormat="1" ht="31.5" x14ac:dyDescent="0.2">
      <c r="A64" s="9" t="s">
        <v>77</v>
      </c>
      <c r="B64" s="22">
        <f>ROUND(D64*1.043,0)</f>
        <v>304589</v>
      </c>
      <c r="C64" s="22">
        <f>I64</f>
        <v>1147421</v>
      </c>
      <c r="D64" s="28">
        <v>292032</v>
      </c>
      <c r="E64" s="24">
        <f>B64/D64-1</f>
        <v>4.2998712469866307E-2</v>
      </c>
      <c r="F64" s="28">
        <v>270000</v>
      </c>
      <c r="G64" s="28">
        <v>280800</v>
      </c>
      <c r="H64" s="28">
        <f>B64</f>
        <v>304589</v>
      </c>
      <c r="I64" s="28">
        <f>F64+G64+D64+H64</f>
        <v>1147421</v>
      </c>
      <c r="J64" s="28"/>
    </row>
    <row r="65" spans="1:10" s="7" customFormat="1" ht="24" customHeight="1" x14ac:dyDescent="0.2">
      <c r="A65" s="19" t="s">
        <v>37</v>
      </c>
      <c r="B65" s="22"/>
      <c r="C65" s="22"/>
      <c r="D65" s="30"/>
      <c r="E65" s="26"/>
      <c r="F65" s="30"/>
      <c r="G65" s="30"/>
      <c r="H65" s="30"/>
      <c r="I65" s="30"/>
      <c r="J65" s="30"/>
    </row>
    <row r="66" spans="1:10" s="6" customFormat="1" x14ac:dyDescent="0.2">
      <c r="A66" s="8" t="s">
        <v>38</v>
      </c>
      <c r="B66" s="22">
        <f>ROUND(D66*1.043,0)</f>
        <v>304589</v>
      </c>
      <c r="C66" s="22">
        <f>I66</f>
        <v>1147421</v>
      </c>
      <c r="D66" s="28">
        <v>292032</v>
      </c>
      <c r="E66" s="24">
        <f>B66/D66-1</f>
        <v>4.2998712469866307E-2</v>
      </c>
      <c r="F66" s="28">
        <v>270000</v>
      </c>
      <c r="G66" s="28">
        <v>280800</v>
      </c>
      <c r="H66" s="28">
        <f>B66</f>
        <v>304589</v>
      </c>
      <c r="I66" s="28">
        <f>F66+G66+D66+H66</f>
        <v>1147421</v>
      </c>
      <c r="J66" s="28"/>
    </row>
    <row r="67" spans="1:10" x14ac:dyDescent="0.2">
      <c r="A67" s="9" t="s">
        <v>60</v>
      </c>
      <c r="B67" s="22"/>
      <c r="C67" s="22"/>
      <c r="D67" s="28"/>
      <c r="E67" s="25"/>
      <c r="F67" s="28"/>
      <c r="G67" s="28"/>
      <c r="H67" s="28"/>
      <c r="I67" s="28"/>
      <c r="J67" s="28"/>
    </row>
    <row r="68" spans="1:10" s="6" customFormat="1" x14ac:dyDescent="0.2">
      <c r="A68" s="8" t="s">
        <v>78</v>
      </c>
      <c r="B68" s="22"/>
      <c r="C68" s="22"/>
      <c r="D68" s="28"/>
      <c r="E68" s="25"/>
      <c r="F68" s="28"/>
      <c r="G68" s="28"/>
      <c r="H68" s="28"/>
      <c r="I68" s="28"/>
      <c r="J68" s="28"/>
    </row>
    <row r="69" spans="1:10" s="6" customFormat="1" ht="31.5" x14ac:dyDescent="0.2">
      <c r="A69" s="9" t="s">
        <v>79</v>
      </c>
      <c r="B69" s="22">
        <f>ROUND(D69*1.043,0)</f>
        <v>304589</v>
      </c>
      <c r="C69" s="22">
        <f>I69</f>
        <v>1147421</v>
      </c>
      <c r="D69" s="28">
        <v>292032</v>
      </c>
      <c r="E69" s="24">
        <f>B69/D69-1</f>
        <v>4.2998712469866307E-2</v>
      </c>
      <c r="F69" s="28">
        <v>270000</v>
      </c>
      <c r="G69" s="28">
        <v>280800</v>
      </c>
      <c r="H69" s="28">
        <f>B69</f>
        <v>304589</v>
      </c>
      <c r="I69" s="28">
        <f>F69+G69+D69+H69</f>
        <v>1147421</v>
      </c>
      <c r="J69" s="28"/>
    </row>
    <row r="70" spans="1:10" ht="31.5" x14ac:dyDescent="0.2">
      <c r="A70" s="8" t="s">
        <v>39</v>
      </c>
      <c r="B70" s="22"/>
      <c r="C70" s="22"/>
      <c r="D70" s="28"/>
      <c r="E70" s="25"/>
      <c r="F70" s="28"/>
      <c r="G70" s="28"/>
      <c r="H70" s="28"/>
      <c r="I70" s="28"/>
      <c r="J70" s="28"/>
    </row>
    <row r="71" spans="1:10" ht="31.5" x14ac:dyDescent="0.2">
      <c r="A71" s="9" t="s">
        <v>74</v>
      </c>
      <c r="B71" s="22">
        <f>ROUND(D71*1.043,0)</f>
        <v>304589</v>
      </c>
      <c r="C71" s="22">
        <f>I71</f>
        <v>1147421</v>
      </c>
      <c r="D71" s="28">
        <v>292032</v>
      </c>
      <c r="E71" s="24">
        <f>B71/D71-1</f>
        <v>4.2998712469866307E-2</v>
      </c>
      <c r="F71" s="28">
        <v>270000</v>
      </c>
      <c r="G71" s="28">
        <v>280800</v>
      </c>
      <c r="H71" s="28">
        <f>B71</f>
        <v>304589</v>
      </c>
      <c r="I71" s="28">
        <f>F71+G71+D71+H71</f>
        <v>1147421</v>
      </c>
      <c r="J71" s="28"/>
    </row>
    <row r="72" spans="1:10" s="7" customFormat="1" ht="24" customHeight="1" x14ac:dyDescent="0.2">
      <c r="A72" s="19" t="s">
        <v>40</v>
      </c>
      <c r="B72" s="22"/>
      <c r="C72" s="22"/>
      <c r="D72" s="30"/>
      <c r="E72" s="26"/>
      <c r="F72" s="30"/>
      <c r="G72" s="30"/>
      <c r="H72" s="30"/>
      <c r="I72" s="30"/>
      <c r="J72" s="30"/>
    </row>
    <row r="73" spans="1:10" x14ac:dyDescent="0.25">
      <c r="A73" s="13" t="s">
        <v>41</v>
      </c>
      <c r="B73" s="22"/>
      <c r="C73" s="22"/>
      <c r="D73" s="28"/>
      <c r="E73" s="25"/>
      <c r="F73" s="28"/>
      <c r="G73" s="28"/>
      <c r="H73" s="28"/>
      <c r="I73" s="28"/>
      <c r="J73" s="28"/>
    </row>
    <row r="74" spans="1:10" x14ac:dyDescent="0.2">
      <c r="A74" s="9" t="s">
        <v>61</v>
      </c>
      <c r="B74" s="22">
        <f>ROUND(D74*1.043,0)</f>
        <v>270746</v>
      </c>
      <c r="C74" s="22">
        <f>I74</f>
        <v>1019930</v>
      </c>
      <c r="D74" s="28">
        <v>259584</v>
      </c>
      <c r="E74" s="24">
        <f>B74/D74-1</f>
        <v>4.2999568540433852E-2</v>
      </c>
      <c r="F74" s="28">
        <v>240000</v>
      </c>
      <c r="G74" s="28">
        <v>249600.00000000003</v>
      </c>
      <c r="H74" s="28">
        <f>B74</f>
        <v>270746</v>
      </c>
      <c r="I74" s="28">
        <f>F74+G74+D74+H74</f>
        <v>1019930</v>
      </c>
      <c r="J74" s="28"/>
    </row>
    <row r="75" spans="1:10" s="7" customFormat="1" ht="24" customHeight="1" x14ac:dyDescent="0.2">
      <c r="A75" s="19" t="s">
        <v>42</v>
      </c>
      <c r="B75" s="22"/>
      <c r="C75" s="22"/>
      <c r="D75" s="30"/>
      <c r="E75" s="26"/>
      <c r="F75" s="30"/>
      <c r="G75" s="30"/>
      <c r="H75" s="30"/>
      <c r="I75" s="30"/>
      <c r="J75" s="30"/>
    </row>
    <row r="76" spans="1:10" x14ac:dyDescent="0.2">
      <c r="A76" s="8" t="s">
        <v>43</v>
      </c>
      <c r="B76" s="22"/>
      <c r="C76" s="22"/>
      <c r="D76" s="28"/>
      <c r="E76" s="25"/>
      <c r="F76" s="28"/>
      <c r="G76" s="28"/>
      <c r="H76" s="28"/>
      <c r="I76" s="28"/>
      <c r="J76" s="28"/>
    </row>
    <row r="77" spans="1:10" x14ac:dyDescent="0.2">
      <c r="A77" s="9" t="s">
        <v>62</v>
      </c>
      <c r="B77" s="22">
        <f>ROUND(D77*1.043,0)</f>
        <v>270746</v>
      </c>
      <c r="C77" s="22">
        <f>I77</f>
        <v>1019930</v>
      </c>
      <c r="D77" s="28">
        <v>259584</v>
      </c>
      <c r="E77" s="24">
        <f>B77/D77-1</f>
        <v>4.2999568540433852E-2</v>
      </c>
      <c r="F77" s="28">
        <v>240000</v>
      </c>
      <c r="G77" s="28">
        <v>249600.00000000003</v>
      </c>
      <c r="H77" s="28">
        <f>B77</f>
        <v>270746</v>
      </c>
      <c r="I77" s="28">
        <f>F77+G77+D77+H77</f>
        <v>1019930</v>
      </c>
      <c r="J77" s="28"/>
    </row>
    <row r="78" spans="1:10" s="7" customFormat="1" ht="24" customHeight="1" x14ac:dyDescent="0.2">
      <c r="A78" s="19" t="s">
        <v>44</v>
      </c>
      <c r="B78" s="22"/>
      <c r="C78" s="22"/>
      <c r="D78" s="30"/>
      <c r="E78" s="26"/>
      <c r="F78" s="30"/>
      <c r="G78" s="30"/>
      <c r="H78" s="30"/>
      <c r="I78" s="30"/>
      <c r="J78" s="30"/>
    </row>
    <row r="79" spans="1:10" ht="15" customHeight="1" x14ac:dyDescent="0.2">
      <c r="A79" s="8" t="s">
        <v>45</v>
      </c>
      <c r="B79" s="22"/>
      <c r="C79" s="22"/>
      <c r="D79" s="28"/>
      <c r="E79" s="25"/>
      <c r="F79" s="28"/>
      <c r="G79" s="28"/>
      <c r="H79" s="28"/>
      <c r="I79" s="28"/>
      <c r="J79" s="28"/>
    </row>
    <row r="80" spans="1:10" x14ac:dyDescent="0.2">
      <c r="A80" s="9" t="s">
        <v>75</v>
      </c>
      <c r="B80" s="22">
        <f>ROUND(D80*1.043,0)</f>
        <v>315870</v>
      </c>
      <c r="C80" s="22">
        <f>I80</f>
        <v>1189918</v>
      </c>
      <c r="D80" s="28">
        <v>302848</v>
      </c>
      <c r="E80" s="24">
        <f>B80/D80-1</f>
        <v>4.2998467878275548E-2</v>
      </c>
      <c r="F80" s="28">
        <v>280000</v>
      </c>
      <c r="G80" s="28">
        <v>291200</v>
      </c>
      <c r="H80" s="28">
        <f>B80</f>
        <v>315870</v>
      </c>
      <c r="I80" s="28">
        <f>F80+G80+D80+H80</f>
        <v>1189918</v>
      </c>
      <c r="J80" s="28"/>
    </row>
    <row r="81" spans="1:10" s="7" customFormat="1" ht="37.5" x14ac:dyDescent="0.2">
      <c r="A81" s="19" t="s">
        <v>46</v>
      </c>
      <c r="B81" s="22"/>
      <c r="C81" s="22"/>
      <c r="D81" s="30"/>
      <c r="E81" s="26"/>
      <c r="F81" s="30"/>
      <c r="G81" s="30"/>
      <c r="H81" s="30"/>
      <c r="I81" s="30"/>
      <c r="J81" s="30"/>
    </row>
    <row r="82" spans="1:10" x14ac:dyDescent="0.2">
      <c r="A82" s="8" t="s">
        <v>47</v>
      </c>
      <c r="B82" s="22"/>
      <c r="C82" s="22"/>
      <c r="D82" s="28"/>
      <c r="E82" s="25"/>
      <c r="F82" s="28"/>
      <c r="G82" s="28"/>
      <c r="H82" s="28"/>
      <c r="I82" s="28"/>
      <c r="J82" s="28"/>
    </row>
    <row r="83" spans="1:10" x14ac:dyDescent="0.2">
      <c r="A83" s="9" t="s">
        <v>63</v>
      </c>
      <c r="B83" s="22">
        <f>ROUND(D83*1.043,0)</f>
        <v>270746</v>
      </c>
      <c r="C83" s="22">
        <f>I83</f>
        <v>1019930</v>
      </c>
      <c r="D83" s="28">
        <v>259584</v>
      </c>
      <c r="E83" s="24">
        <f>B83/D83-1</f>
        <v>4.2999568540433852E-2</v>
      </c>
      <c r="F83" s="28">
        <v>240000</v>
      </c>
      <c r="G83" s="28">
        <v>249600.00000000003</v>
      </c>
      <c r="H83" s="28">
        <f>B83</f>
        <v>270746</v>
      </c>
      <c r="I83" s="28">
        <f>F83+G83+D83+H83</f>
        <v>1019930</v>
      </c>
      <c r="J83" s="28"/>
    </row>
    <row r="84" spans="1:10" s="7" customFormat="1" ht="37.5" x14ac:dyDescent="0.2">
      <c r="A84" s="19" t="s">
        <v>48</v>
      </c>
      <c r="B84" s="22"/>
      <c r="C84" s="22"/>
      <c r="D84" s="30"/>
      <c r="E84" s="26"/>
      <c r="F84" s="30"/>
      <c r="G84" s="30"/>
      <c r="H84" s="30"/>
      <c r="I84" s="30"/>
      <c r="J84" s="30"/>
    </row>
    <row r="85" spans="1:10" x14ac:dyDescent="0.2">
      <c r="A85" s="8" t="s">
        <v>49</v>
      </c>
      <c r="B85" s="22"/>
      <c r="C85" s="22"/>
      <c r="D85" s="28"/>
      <c r="E85" s="25"/>
      <c r="F85" s="28"/>
      <c r="G85" s="28"/>
      <c r="H85" s="28"/>
      <c r="I85" s="28"/>
      <c r="J85" s="28"/>
    </row>
    <row r="86" spans="1:10" x14ac:dyDescent="0.2">
      <c r="A86" s="9" t="s">
        <v>50</v>
      </c>
      <c r="B86" s="22">
        <f>ROUND(D86*1.043,0)</f>
        <v>338433</v>
      </c>
      <c r="C86" s="22">
        <f>I86</f>
        <v>1274913</v>
      </c>
      <c r="D86" s="28">
        <v>324480</v>
      </c>
      <c r="E86" s="24">
        <f>B86/D86-1</f>
        <v>4.3001109467455612E-2</v>
      </c>
      <c r="F86" s="28">
        <v>300000</v>
      </c>
      <c r="G86" s="28">
        <v>312000</v>
      </c>
      <c r="H86" s="28">
        <f>B86</f>
        <v>338433</v>
      </c>
      <c r="I86" s="28">
        <f>F86+G86+D86+H86</f>
        <v>1274913</v>
      </c>
      <c r="J86" s="28"/>
    </row>
    <row r="87" spans="1:10" s="6" customFormat="1" ht="18.75" x14ac:dyDescent="0.2">
      <c r="A87" s="19" t="s">
        <v>83</v>
      </c>
      <c r="B87" s="27"/>
      <c r="C87" s="27"/>
      <c r="D87" s="28"/>
      <c r="E87" s="24"/>
      <c r="F87" s="28"/>
      <c r="G87" s="28"/>
      <c r="H87" s="28"/>
      <c r="I87" s="28"/>
      <c r="J87" s="28"/>
    </row>
    <row r="88" spans="1:10" s="6" customFormat="1" ht="31.5" x14ac:dyDescent="0.25">
      <c r="A88" s="13" t="s">
        <v>84</v>
      </c>
      <c r="B88" s="22"/>
      <c r="C88" s="22"/>
      <c r="D88" s="28"/>
      <c r="E88" s="25"/>
      <c r="F88" s="28"/>
      <c r="G88" s="28"/>
      <c r="H88" s="28"/>
      <c r="I88" s="28"/>
      <c r="J88" s="28"/>
    </row>
    <row r="89" spans="1:10" s="6" customFormat="1" ht="31.5" x14ac:dyDescent="0.2">
      <c r="A89" s="9" t="s">
        <v>59</v>
      </c>
      <c r="B89" s="22">
        <f>ROUND(D89*1.043,0)</f>
        <v>372276</v>
      </c>
      <c r="C89" s="22">
        <f>I89</f>
        <v>1402404</v>
      </c>
      <c r="D89" s="28">
        <v>356928</v>
      </c>
      <c r="E89" s="24">
        <f>B89/D89-1</f>
        <v>4.300026896180742E-2</v>
      </c>
      <c r="F89" s="28">
        <v>330000</v>
      </c>
      <c r="G89" s="28">
        <v>343200</v>
      </c>
      <c r="H89" s="28">
        <f>B89</f>
        <v>372276</v>
      </c>
      <c r="I89" s="28">
        <f>F89+G89+D89+H89</f>
        <v>1402404</v>
      </c>
      <c r="J89" s="28"/>
    </row>
    <row r="90" spans="1:10" x14ac:dyDescent="0.2">
      <c r="E90" s="25"/>
    </row>
    <row r="91" spans="1:10" x14ac:dyDescent="0.2">
      <c r="E91" s="25"/>
    </row>
    <row r="92" spans="1:10" x14ac:dyDescent="0.2">
      <c r="A92" s="6" t="s">
        <v>64</v>
      </c>
      <c r="B92" s="33" t="s">
        <v>65</v>
      </c>
      <c r="C92" s="33"/>
    </row>
  </sheetData>
  <mergeCells count="5">
    <mergeCell ref="B1:C1"/>
    <mergeCell ref="B5:C5"/>
    <mergeCell ref="B3:C3"/>
    <mergeCell ref="B92:C92"/>
    <mergeCell ref="A8:C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>НИУ ВШЭ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Рябушкина Наталья Владимировна</dc:creator>
  <cp:lastModifiedBy>Пользователь Windows</cp:lastModifiedBy>
  <cp:lastPrinted>2015-05-18T12:01:25Z</cp:lastPrinted>
  <dcterms:created xsi:type="dcterms:W3CDTF">2014-07-07T15:36:44Z</dcterms:created>
  <dcterms:modified xsi:type="dcterms:W3CDTF">2019-05-23T07:16:06Z</dcterms:modified>
</cp:coreProperties>
</file>